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__scan\_KROS_EXPORT\"/>
    </mc:Choice>
  </mc:AlternateContent>
  <bookViews>
    <workbookView xWindow="0" yWindow="0" windowWidth="0" windowHeight="0"/>
  </bookViews>
  <sheets>
    <sheet name="Rekapitulace stavby" sheetId="1" r:id="rId1"/>
    <sheet name="01 - 1.etapa" sheetId="2" r:id="rId2"/>
    <sheet name="02 - 2.etapa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'01 - 1.etapa'!$C$127:$K$191</definedName>
    <definedName name="_xlnm.Print_Area" localSheetId="1">'01 - 1.etapa'!$C$4:$J$76,'01 - 1.etapa'!$C$115:$J$191</definedName>
    <definedName name="_xlnm.Print_Titles" localSheetId="1">'01 - 1.etapa'!$127:$127</definedName>
    <definedName name="_xlnm._FilterDatabase" localSheetId="2" hidden="1">'02 - 2.etapa'!$C$127:$K$187</definedName>
    <definedName name="_xlnm.Print_Area" localSheetId="2">'02 - 2.etapa'!$C$4:$J$76,'02 - 2.etapa'!$C$115:$J$187</definedName>
    <definedName name="_xlnm.Print_Titles" localSheetId="2">'02 - 2.etapa'!$127:$127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F122"/>
  <c r="E120"/>
  <c r="F89"/>
  <c r="E87"/>
  <c r="J24"/>
  <c r="E24"/>
  <c r="J125"/>
  <c r="J23"/>
  <c r="J21"/>
  <c r="E21"/>
  <c r="J124"/>
  <c r="J20"/>
  <c r="J18"/>
  <c r="E18"/>
  <c r="F92"/>
  <c r="J17"/>
  <c r="J15"/>
  <c r="E15"/>
  <c r="F91"/>
  <c r="J14"/>
  <c r="J12"/>
  <c r="J122"/>
  <c r="E7"/>
  <c r="E118"/>
  <c i="2" r="J37"/>
  <c r="J36"/>
  <c i="1" r="AY95"/>
  <c i="2" r="J35"/>
  <c i="1" r="AX95"/>
  <c i="2"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F122"/>
  <c r="E120"/>
  <c r="F89"/>
  <c r="E87"/>
  <c r="J24"/>
  <c r="E24"/>
  <c r="J92"/>
  <c r="J23"/>
  <c r="J21"/>
  <c r="E21"/>
  <c r="J124"/>
  <c r="J20"/>
  <c r="J18"/>
  <c r="E18"/>
  <c r="F125"/>
  <c r="J17"/>
  <c r="J15"/>
  <c r="E15"/>
  <c r="F124"/>
  <c r="J14"/>
  <c r="J12"/>
  <c r="J122"/>
  <c r="E7"/>
  <c r="E118"/>
  <c i="1" r="L90"/>
  <c r="AM90"/>
  <c r="AM89"/>
  <c r="L89"/>
  <c r="AM87"/>
  <c r="L87"/>
  <c r="L85"/>
  <c r="L84"/>
  <c i="2" r="BK191"/>
  <c r="BK190"/>
  <c r="BK189"/>
  <c r="J188"/>
  <c r="BK185"/>
  <c r="BK181"/>
  <c r="BK178"/>
  <c r="BK177"/>
  <c r="BK175"/>
  <c r="BK173"/>
  <c r="J171"/>
  <c r="BK160"/>
  <c r="J159"/>
  <c r="J158"/>
  <c r="BK156"/>
  <c r="BK155"/>
  <c r="BK153"/>
  <c r="J151"/>
  <c r="J147"/>
  <c r="BK145"/>
  <c r="J144"/>
  <c r="BK141"/>
  <c r="BK139"/>
  <c r="J136"/>
  <c r="J134"/>
  <c r="J132"/>
  <c i="1" r="AS94"/>
  <c i="2" r="J181"/>
  <c r="BK179"/>
  <c r="J177"/>
  <c r="J175"/>
  <c r="J173"/>
  <c r="BK171"/>
  <c r="BK168"/>
  <c r="BK167"/>
  <c r="BK166"/>
  <c r="BK165"/>
  <c r="BK164"/>
  <c r="BK161"/>
  <c r="J160"/>
  <c r="BK154"/>
  <c r="J152"/>
  <c r="BK150"/>
  <c r="BK147"/>
  <c r="J145"/>
  <c r="BK143"/>
  <c r="BK140"/>
  <c r="BK137"/>
  <c r="BK135"/>
  <c r="BK133"/>
  <c r="J131"/>
  <c i="3" r="BK187"/>
  <c r="BK186"/>
  <c r="J184"/>
  <c r="J181"/>
  <c r="BK177"/>
  <c r="J175"/>
  <c r="BK173"/>
  <c r="BK171"/>
  <c r="BK169"/>
  <c r="J167"/>
  <c r="J163"/>
  <c r="BK162"/>
  <c r="J160"/>
  <c r="BK155"/>
  <c r="J152"/>
  <c r="BK150"/>
  <c r="J148"/>
  <c r="J146"/>
  <c r="J143"/>
  <c r="BK141"/>
  <c r="BK139"/>
  <c r="J136"/>
  <c r="J135"/>
  <c r="J133"/>
  <c r="J131"/>
  <c r="J187"/>
  <c r="J186"/>
  <c r="J185"/>
  <c r="BK182"/>
  <c r="BK181"/>
  <c r="J177"/>
  <c r="J176"/>
  <c r="BK174"/>
  <c r="J172"/>
  <c r="BK170"/>
  <c r="J168"/>
  <c r="BK167"/>
  <c r="BK164"/>
  <c r="J162"/>
  <c r="BK157"/>
  <c r="BK156"/>
  <c r="J154"/>
  <c r="BK151"/>
  <c r="BK149"/>
  <c r="J147"/>
  <c r="J145"/>
  <c r="BK142"/>
  <c r="J141"/>
  <c r="J139"/>
  <c r="BK136"/>
  <c r="BK133"/>
  <c r="BK131"/>
  <c i="2" r="J191"/>
  <c r="J190"/>
  <c r="J189"/>
  <c r="J186"/>
  <c r="J184"/>
  <c r="J179"/>
  <c r="J176"/>
  <c r="J174"/>
  <c r="J172"/>
  <c r="J170"/>
  <c r="BK159"/>
  <c r="BK158"/>
  <c r="J156"/>
  <c r="J154"/>
  <c r="BK152"/>
  <c r="J150"/>
  <c r="BK149"/>
  <c r="BK146"/>
  <c r="J143"/>
  <c r="J140"/>
  <c r="J137"/>
  <c r="J135"/>
  <c r="J133"/>
  <c r="BK131"/>
  <c r="BK188"/>
  <c r="BK186"/>
  <c r="J185"/>
  <c r="BK184"/>
  <c r="BK180"/>
  <c r="J180"/>
  <c r="J178"/>
  <c r="BK176"/>
  <c r="BK174"/>
  <c r="BK172"/>
  <c r="BK170"/>
  <c r="J168"/>
  <c r="J167"/>
  <c r="J166"/>
  <c r="J165"/>
  <c r="J164"/>
  <c r="J161"/>
  <c r="J155"/>
  <c r="J153"/>
  <c r="BK151"/>
  <c r="J149"/>
  <c r="J146"/>
  <c r="BK144"/>
  <c r="J141"/>
  <c r="J139"/>
  <c r="BK136"/>
  <c r="BK134"/>
  <c r="BK132"/>
  <c i="3" r="BK185"/>
  <c r="J182"/>
  <c r="BK180"/>
  <c r="BK176"/>
  <c r="J174"/>
  <c r="BK172"/>
  <c r="J170"/>
  <c r="BK168"/>
  <c r="BK166"/>
  <c r="J164"/>
  <c r="J161"/>
  <c r="J156"/>
  <c r="BK154"/>
  <c r="J151"/>
  <c r="J149"/>
  <c r="BK147"/>
  <c r="BK145"/>
  <c r="J142"/>
  <c r="BK140"/>
  <c r="J137"/>
  <c r="BK132"/>
  <c r="BK184"/>
  <c r="J180"/>
  <c r="BK175"/>
  <c r="J173"/>
  <c r="J171"/>
  <c r="J169"/>
  <c r="J166"/>
  <c r="BK163"/>
  <c r="BK161"/>
  <c r="BK160"/>
  <c r="J157"/>
  <c r="J155"/>
  <c r="BK152"/>
  <c r="J150"/>
  <c r="BK148"/>
  <c r="BK146"/>
  <c r="BK143"/>
  <c r="J140"/>
  <c r="BK137"/>
  <c r="BK135"/>
  <c r="J132"/>
  <c i="2" l="1" r="BK130"/>
  <c r="J130"/>
  <c r="J98"/>
  <c r="R130"/>
  <c r="BK138"/>
  <c r="J138"/>
  <c r="J99"/>
  <c r="R138"/>
  <c r="BK142"/>
  <c r="J142"/>
  <c r="J100"/>
  <c r="R142"/>
  <c r="BK148"/>
  <c r="J148"/>
  <c r="J101"/>
  <c r="R148"/>
  <c r="P157"/>
  <c r="R157"/>
  <c r="BK163"/>
  <c r="J163"/>
  <c r="J104"/>
  <c r="T163"/>
  <c r="P169"/>
  <c r="R169"/>
  <c r="BK183"/>
  <c r="J183"/>
  <c r="J107"/>
  <c r="R183"/>
  <c r="BK187"/>
  <c r="J187"/>
  <c r="J108"/>
  <c r="R187"/>
  <c i="3" r="P130"/>
  <c r="T130"/>
  <c r="P134"/>
  <c r="T134"/>
  <c r="T138"/>
  <c i="2" r="P130"/>
  <c r="T130"/>
  <c r="P138"/>
  <c r="T138"/>
  <c r="P142"/>
  <c r="T142"/>
  <c r="P148"/>
  <c r="T148"/>
  <c r="BK157"/>
  <c r="J157"/>
  <c r="J102"/>
  <c r="T157"/>
  <c r="P163"/>
  <c r="P162"/>
  <c r="R163"/>
  <c r="R162"/>
  <c r="BK169"/>
  <c r="J169"/>
  <c r="J105"/>
  <c r="T169"/>
  <c r="P183"/>
  <c r="T183"/>
  <c r="P187"/>
  <c r="T187"/>
  <c i="3" r="BK130"/>
  <c r="J130"/>
  <c r="J98"/>
  <c r="R130"/>
  <c r="BK134"/>
  <c r="J134"/>
  <c r="J99"/>
  <c r="R134"/>
  <c r="BK138"/>
  <c r="J138"/>
  <c r="J100"/>
  <c r="P138"/>
  <c r="R138"/>
  <c r="BK144"/>
  <c r="J144"/>
  <c r="J101"/>
  <c r="P144"/>
  <c r="R144"/>
  <c r="T144"/>
  <c r="BK153"/>
  <c r="J153"/>
  <c r="J102"/>
  <c r="P153"/>
  <c r="R153"/>
  <c r="T153"/>
  <c r="BK159"/>
  <c r="J159"/>
  <c r="J104"/>
  <c r="P159"/>
  <c r="R159"/>
  <c r="T159"/>
  <c r="BK165"/>
  <c r="J165"/>
  <c r="J105"/>
  <c r="P165"/>
  <c r="R165"/>
  <c r="T165"/>
  <c r="BK179"/>
  <c r="J179"/>
  <c r="J107"/>
  <c r="P179"/>
  <c r="R179"/>
  <c r="T179"/>
  <c r="BK183"/>
  <c r="J183"/>
  <c r="J108"/>
  <c r="P183"/>
  <c r="R183"/>
  <c r="T183"/>
  <c r="J89"/>
  <c r="J91"/>
  <c r="J92"/>
  <c r="F124"/>
  <c r="F125"/>
  <c r="BE131"/>
  <c r="BE135"/>
  <c r="BE136"/>
  <c r="BE141"/>
  <c r="BE142"/>
  <c r="BE145"/>
  <c r="BE150"/>
  <c r="BE151"/>
  <c r="BE155"/>
  <c r="BE156"/>
  <c r="BE157"/>
  <c r="BE160"/>
  <c r="BE162"/>
  <c r="BE163"/>
  <c r="BE166"/>
  <c r="BE170"/>
  <c r="BE171"/>
  <c r="BE173"/>
  <c r="BE174"/>
  <c r="BE177"/>
  <c r="BE180"/>
  <c r="BE182"/>
  <c r="BE186"/>
  <c r="BE187"/>
  <c r="E85"/>
  <c r="BE132"/>
  <c r="BE133"/>
  <c r="BE137"/>
  <c r="BE139"/>
  <c r="BE140"/>
  <c r="BE143"/>
  <c r="BE146"/>
  <c r="BE147"/>
  <c r="BE148"/>
  <c r="BE149"/>
  <c r="BE152"/>
  <c r="BE154"/>
  <c r="BE161"/>
  <c r="BE164"/>
  <c r="BE167"/>
  <c r="BE168"/>
  <c r="BE169"/>
  <c r="BE172"/>
  <c r="BE175"/>
  <c r="BE176"/>
  <c r="BE181"/>
  <c r="BE184"/>
  <c r="BE185"/>
  <c i="2" r="E85"/>
  <c r="F91"/>
  <c r="F92"/>
  <c r="J125"/>
  <c r="BE131"/>
  <c r="BE132"/>
  <c r="BE133"/>
  <c r="BE134"/>
  <c r="BE135"/>
  <c r="BE136"/>
  <c r="BE139"/>
  <c r="BE143"/>
  <c r="BE147"/>
  <c r="BE150"/>
  <c r="BE159"/>
  <c r="BE160"/>
  <c r="BE161"/>
  <c r="BE164"/>
  <c r="BE165"/>
  <c r="BE166"/>
  <c r="BE171"/>
  <c r="BE172"/>
  <c r="BE173"/>
  <c r="BE175"/>
  <c r="BE176"/>
  <c r="BE178"/>
  <c r="BE184"/>
  <c r="BE185"/>
  <c r="BE189"/>
  <c r="J89"/>
  <c r="J91"/>
  <c r="BE137"/>
  <c r="BE140"/>
  <c r="BE141"/>
  <c r="BE144"/>
  <c r="BE145"/>
  <c r="BE146"/>
  <c r="BE149"/>
  <c r="BE151"/>
  <c r="BE152"/>
  <c r="BE153"/>
  <c r="BE154"/>
  <c r="BE155"/>
  <c r="BE156"/>
  <c r="BE158"/>
  <c r="BE167"/>
  <c r="BE168"/>
  <c r="BE170"/>
  <c r="BE174"/>
  <c r="BE177"/>
  <c r="BE179"/>
  <c r="BE180"/>
  <c r="BE181"/>
  <c r="BE186"/>
  <c r="BE188"/>
  <c r="BE190"/>
  <c r="BE191"/>
  <c r="F36"/>
  <c i="1" r="BC95"/>
  <c i="2" r="F35"/>
  <c i="1" r="BB95"/>
  <c i="3" r="J34"/>
  <c i="1" r="AW96"/>
  <c i="3" r="F35"/>
  <c i="1" r="BB96"/>
  <c i="2" r="J34"/>
  <c i="1" r="AW95"/>
  <c i="2" r="F34"/>
  <c i="1" r="BA95"/>
  <c i="2" r="F37"/>
  <c i="1" r="BD95"/>
  <c i="3" r="F36"/>
  <c i="1" r="BC96"/>
  <c i="3" r="F34"/>
  <c i="1" r="BA96"/>
  <c i="3" r="F37"/>
  <c i="1" r="BD96"/>
  <c i="3" l="1" r="R178"/>
  <c r="T158"/>
  <c r="P158"/>
  <c r="R129"/>
  <c i="2" r="T182"/>
  <c r="P129"/>
  <c i="3" r="T129"/>
  <c r="T178"/>
  <c r="P178"/>
  <c r="R158"/>
  <c i="2" r="P182"/>
  <c r="T129"/>
  <c i="3" r="P129"/>
  <c r="P128"/>
  <c i="1" r="AU96"/>
  <c i="2" r="R182"/>
  <c r="T162"/>
  <c r="R129"/>
  <c r="R128"/>
  <c r="BK162"/>
  <c r="J162"/>
  <c r="J103"/>
  <c r="BK182"/>
  <c r="J182"/>
  <c r="J106"/>
  <c i="3" r="BK129"/>
  <c i="2" r="BK129"/>
  <c r="J129"/>
  <c r="J97"/>
  <c i="3" r="BK158"/>
  <c r="J158"/>
  <c r="J103"/>
  <c r="BK178"/>
  <c r="J178"/>
  <c r="J106"/>
  <c i="2" r="J33"/>
  <c i="1" r="AV95"/>
  <c r="AT95"/>
  <c r="BA94"/>
  <c r="W30"/>
  <c r="BC94"/>
  <c r="AY94"/>
  <c r="BB94"/>
  <c r="W31"/>
  <c i="3" r="F33"/>
  <c i="1" r="AZ96"/>
  <c i="2" r="F33"/>
  <c i="1" r="AZ95"/>
  <c r="BD94"/>
  <c r="W33"/>
  <c i="3" r="J33"/>
  <c i="1" r="AV96"/>
  <c r="AT96"/>
  <c i="3" l="1" r="BK128"/>
  <c r="J128"/>
  <c r="J96"/>
  <c i="2" r="T128"/>
  <c i="3" r="T128"/>
  <c i="2" r="P128"/>
  <c i="1" r="AU95"/>
  <c i="3" r="R128"/>
  <c i="2" r="BK128"/>
  <c r="J128"/>
  <c r="J96"/>
  <c i="3" r="J129"/>
  <c r="J97"/>
  <c i="1" r="AU94"/>
  <c r="AZ94"/>
  <c r="W29"/>
  <c r="W32"/>
  <c r="AX94"/>
  <c r="AW94"/>
  <c r="AK30"/>
  <c i="3" l="1" r="J30"/>
  <c i="1" r="AG96"/>
  <c i="2" r="J30"/>
  <c i="1" r="AG95"/>
  <c r="AV94"/>
  <c r="AK29"/>
  <c i="3" l="1" r="J39"/>
  <c i="2" r="J39"/>
  <c i="1" r="AN95"/>
  <c r="AN96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<sst xmlns="http://schemas.openxmlformats.org/spreadsheetml/2006/main">
  <si>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</si>
  <si>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</si>
  <si>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</si>
  <si>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</si>
  <si>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</si>
  <si>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{13958a14-96f3-461c-ad28-fedb4c3d9a9d}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</si>
  <si>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</si>
  <si>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</si>
  <si>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</si>
  <si>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</si>
  <si>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</si>
  <si>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</si>
  <si>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</si>
  <si>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</si>
  <si>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1719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</si>
  <si>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</si>
  <si>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</si>
  <si>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Náměstí Svornosti – FVE 99,63 kWp</t>
  </si>
  <si>
    <t>KSO:</t>
  </si>
  <si>
    <t>CC-CZ:</t>
  </si>
  <si>
    <t>Místo:</t>
  </si>
  <si>
    <t xml:space="preserve"> </t>
  </si>
  <si>
    <t>Datum:</t>
  </si>
  <si>
    <t>23. 10. 2023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</si>
  <si>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</si>
  <si>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</si>
  <si>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</si>
  <si>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</si>
  <si>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</si>
  <si>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</si>
  <si>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</si>
  <si>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</si>
  <si>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</si>
  <si>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</si>
  <si>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</si>
  <si>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</si>
  <si>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</si>
  <si>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</si>
  <si>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</si>
  <si>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</si>
  <si>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</si>
  <si>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</si>
  <si>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</si>
  <si>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</si>
  <si>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</si>
  <si>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</si>
  <si>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</si>
  <si>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</si>
  <si>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</si>
  <si>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</si>
  <si>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</si>
  <si>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</si>
  <si>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</si>
  <si>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</si>
  <si>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</si>
  <si>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</si>
  <si>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</si>
  <si>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</si>
  <si>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</si>
  <si>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</si>
  <si>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</si>
  <si>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</si>
  <si>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</si>
  <si>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</si>
  <si>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</si>
  <si>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</si>
  <si>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</si>
  <si>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</si>
  <si>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</si>
  <si>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</si>
  <si>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</si>
  <si>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</si>
  <si>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</si>
  <si>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</si>
  <si>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</si>
  <si>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</si>
  <si>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</si>
  <si>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</si>
  <si>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</si>
  <si>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1.etapa</t>
  </si>
  <si>
    <t>STA</t>
  </si>
  <si>
    <t>1</t>
  </si>
  <si>
    <t>{98f4578d-0efe-46bb-ad75-90a062ba9a29}</t>
  </si>
  <si>
    <t>2</t>
  </si>
  <si>
    <t>02</t>
  </si>
  <si>
    <t>2.etapa</t>
  </si>
  <si>
    <t>{7cc42b15-2da8-46d6-9832-10f6899d1c09}</t>
  </si>
  <si>
    <t>KRYCÍ LIST SOUPISU PRACÍ</t>
  </si>
  <si>
    <t>Objekt:</t>
  </si>
  <si>
    <t>01 - 1.etapa</t>
  </si>
  <si>
    <t>REKAPITULACE ČLENĚNÍ SOUPISU PRACÍ</t>
  </si>
  <si>
    <t>Kód dílu - Popis</t>
  </si>
  <si>
    <t>Cena celkem [CZK]</t>
  </si>
  <si>
    <t>Náklady ze soupisu prací</t>
  </si>
  <si>
    <t>-1</t>
  </si>
  <si>
    <t>M - Práce a dodávky M</t>
  </si>
  <si>
    <t xml:space="preserve">    21-M.4 - Kabeláž</t>
  </si>
  <si>
    <t xml:space="preserve">    22-M - Montáže technologických zařízení</t>
  </si>
  <si>
    <t xml:space="preserve">    58-M - Revize vyhrazených technických zařízení</t>
  </si>
  <si>
    <t xml:space="preserve">    HZS - Hodinové zúčtovací sazby</t>
  </si>
  <si>
    <t>751 - Stavební práce</t>
  </si>
  <si>
    <t>N00 - Hlavní technologické instalace</t>
  </si>
  <si>
    <t xml:space="preserve">    21-M - Elektromontáže</t>
  </si>
  <si>
    <t xml:space="preserve">    N01 - Spotřební materiál</t>
  </si>
  <si>
    <t>VRN - Vedlejší rozpočtové náklady</t>
  </si>
  <si>
    <t xml:space="preserve">    VRN1 - Průzkumné, geodetické a projektové práce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</si>
  <si>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</si>
  <si>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</si>
  <si>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</si>
  <si>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</si>
  <si>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</si>
  <si>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</si>
  <si>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</si>
  <si>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</si>
  <si>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</si>
  <si>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</si>
  <si>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</si>
  <si>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</si>
  <si>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</si>
  <si>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</si>
  <si>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</si>
  <si>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</si>
  <si>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ROZPOCET</t>
  </si>
  <si>
    <t>21-M.4</t>
  </si>
  <si>
    <t>Kabeláž</t>
  </si>
  <si>
    <t>27</t>
  </si>
  <si>
    <t>K</t>
  </si>
  <si>
    <t>210800051.1</t>
  </si>
  <si>
    <t>Montáž měděných vodičů CYY, CMA, CY, CYA, HO5V, HO7V 2,5 mm2 pod omítku ve stropě, nebo ve žlabech (požární trasy)</t>
  </si>
  <si>
    <t>m</t>
  </si>
  <si>
    <t>64</t>
  </si>
  <si>
    <t>964201331</t>
  </si>
  <si>
    <t>28</t>
  </si>
  <si>
    <t>341095150v</t>
  </si>
  <si>
    <t>kabel silový s Cu jádrem, oválný 1-CXKH-V 3x1,5 mm2</t>
  </si>
  <si>
    <t>128</t>
  </si>
  <si>
    <t>548361501</t>
  </si>
  <si>
    <t>22</t>
  </si>
  <si>
    <t>210812063</t>
  </si>
  <si>
    <t>Montáž kabelů silnoproudých</t>
  </si>
  <si>
    <t>kpl</t>
  </si>
  <si>
    <t>514894478</t>
  </si>
  <si>
    <t>23</t>
  </si>
  <si>
    <t>34111100</t>
  </si>
  <si>
    <t>Silnoproudé kabely 1kV</t>
  </si>
  <si>
    <t>-1783397514</t>
  </si>
  <si>
    <t>24</t>
  </si>
  <si>
    <t>341261710.2</t>
  </si>
  <si>
    <t>kabel SOLAR XLS 1x6</t>
  </si>
  <si>
    <t>-657340530</t>
  </si>
  <si>
    <t>25</t>
  </si>
  <si>
    <t>PR033</t>
  </si>
  <si>
    <t>Montáž tlačítka TOTAL STOP</t>
  </si>
  <si>
    <t>kus</t>
  </si>
  <si>
    <t>-1029351973</t>
  </si>
  <si>
    <t>26</t>
  </si>
  <si>
    <t>Tlačítko TOTAL STOP nástěnné, 230V, IP44, spínací kontakt</t>
  </si>
  <si>
    <t>256</t>
  </si>
  <si>
    <t>1186525328</t>
  </si>
  <si>
    <t>22-M</t>
  </si>
  <si>
    <t>Montáže technologických zařízení</t>
  </si>
  <si>
    <t>3</t>
  </si>
  <si>
    <t>29</t>
  </si>
  <si>
    <t>210800005</t>
  </si>
  <si>
    <t>Montáž ochranných vodičů, vč. materiálu</t>
  </si>
  <si>
    <t>16578</t>
  </si>
  <si>
    <t>31</t>
  </si>
  <si>
    <t>220110641</t>
  </si>
  <si>
    <t>Závěrečné práce ve skříni/rozvaděči</t>
  </si>
  <si>
    <t>-106093893</t>
  </si>
  <si>
    <t>30</t>
  </si>
  <si>
    <t>R_00012</t>
  </si>
  <si>
    <t>Úprava stávající jímací soustavy pro osazení FV panelů, demontáž stávající soustavy a přesun + doplnění dle vykresu jímací soustavy v grafické části PD</t>
  </si>
  <si>
    <t>1109592605</t>
  </si>
  <si>
    <t>58-M</t>
  </si>
  <si>
    <t>Revize vyhrazených technických zařízení</t>
  </si>
  <si>
    <t>32</t>
  </si>
  <si>
    <t>210280001</t>
  </si>
  <si>
    <t>Revize, vypínán zařízení, dozor správce</t>
  </si>
  <si>
    <t>-1741325346</t>
  </si>
  <si>
    <t>33</t>
  </si>
  <si>
    <t>210280002</t>
  </si>
  <si>
    <t>Výchozí revize</t>
  </si>
  <si>
    <t>-1439850791</t>
  </si>
  <si>
    <t>34</t>
  </si>
  <si>
    <t>210280003</t>
  </si>
  <si>
    <t>Zkoušky a prohlídky el rozvodů a zařízení celková prohlídka pro objem mtž prací do 1 000 000 Kč</t>
  </si>
  <si>
    <t>-1586661317</t>
  </si>
  <si>
    <t>35</t>
  </si>
  <si>
    <t>210280010</t>
  </si>
  <si>
    <t>Příplatek k celkové prohlídce za dalších i započatých 500 000 Kč přes 1 000 000 Kč</t>
  </si>
  <si>
    <t>-1975569722</t>
  </si>
  <si>
    <t>36</t>
  </si>
  <si>
    <t>R-099</t>
  </si>
  <si>
    <t>Revizní zpráva</t>
  </si>
  <si>
    <t>1321983817</t>
  </si>
  <si>
    <t>HZS</t>
  </si>
  <si>
    <t>Hodinové zúčtovací sazby</t>
  </si>
  <si>
    <t>4</t>
  </si>
  <si>
    <t>37</t>
  </si>
  <si>
    <t>090001000</t>
  </si>
  <si>
    <t>Ostatní náklady - nepředvídatelné práce na stávajícíh objektech</t>
  </si>
  <si>
    <t>hod</t>
  </si>
  <si>
    <t>1024</t>
  </si>
  <si>
    <t>593037185</t>
  </si>
  <si>
    <t>38</t>
  </si>
  <si>
    <t>Hod.sazba2</t>
  </si>
  <si>
    <t>Pomocné zednické práce</t>
  </si>
  <si>
    <t>512</t>
  </si>
  <si>
    <t>-1170125298</t>
  </si>
  <si>
    <t>39</t>
  </si>
  <si>
    <t>Hod.sazba3</t>
  </si>
  <si>
    <t>Pomocné nekvalifikované práce</t>
  </si>
  <si>
    <t>1309212693</t>
  </si>
  <si>
    <t>40</t>
  </si>
  <si>
    <t>Hod.sazba5</t>
  </si>
  <si>
    <t>Zabezpečení pracoviště</t>
  </si>
  <si>
    <t>-1238957697</t>
  </si>
  <si>
    <t>41</t>
  </si>
  <si>
    <t>Hod.sazba6</t>
  </si>
  <si>
    <t>Koordinace postupu prací s ost. profesemi</t>
  </si>
  <si>
    <t>1231643046</t>
  </si>
  <si>
    <t>42</t>
  </si>
  <si>
    <t>HZS2221</t>
  </si>
  <si>
    <t>Hodinová zúčtovací sazba elektrikář</t>
  </si>
  <si>
    <t>817978952</t>
  </si>
  <si>
    <t>43</t>
  </si>
  <si>
    <t>HZS4211</t>
  </si>
  <si>
    <t>Hodinová zúčtovací sazba revizní technik</t>
  </si>
  <si>
    <t>1738113098</t>
  </si>
  <si>
    <t>44</t>
  </si>
  <si>
    <t>PR044</t>
  </si>
  <si>
    <t>Montážní plošina, vč. dopravy na stavbu</t>
  </si>
  <si>
    <t>-128329514</t>
  </si>
  <si>
    <t>751</t>
  </si>
  <si>
    <t>Stavební práce</t>
  </si>
  <si>
    <t>210020310.1</t>
  </si>
  <si>
    <t>Vytvoření prostupů pro kabely, vč. následního utěsnění, popř. požárních ucpávek</t>
  </si>
  <si>
    <t>-2022310916</t>
  </si>
  <si>
    <t>18</t>
  </si>
  <si>
    <t>R0502</t>
  </si>
  <si>
    <t>Stavební úprava stávající místnosti pro osazení technologie FVE, vč. vyzdění nových příček, dveře, vč. zapravení, výmalby (materiál +práce)</t>
  </si>
  <si>
    <t>1363872691</t>
  </si>
  <si>
    <t>19</t>
  </si>
  <si>
    <t>v_06</t>
  </si>
  <si>
    <t>Požární ucpávky prostupů</t>
  </si>
  <si>
    <t>440618746</t>
  </si>
  <si>
    <t>20</t>
  </si>
  <si>
    <t>231701530</t>
  </si>
  <si>
    <t>pěna montážní protipožární polyuretanová SOUDAFOAM FR-B1 jednosložková 750 ml, požární odolnost více než 360 minut</t>
  </si>
  <si>
    <t>-549548931</t>
  </si>
  <si>
    <t>N00</t>
  </si>
  <si>
    <t>Hlavní technologické instalace</t>
  </si>
  <si>
    <t>21-M</t>
  </si>
  <si>
    <t>Elektromontáže</t>
  </si>
  <si>
    <t>13</t>
  </si>
  <si>
    <t>210191509</t>
  </si>
  <si>
    <t>Montáž skříní a rozvaděčů, oceloplechových do 400A</t>
  </si>
  <si>
    <t>-827409169</t>
  </si>
  <si>
    <t>14</t>
  </si>
  <si>
    <t>R-21-M-0022</t>
  </si>
  <si>
    <t>Rozvaděč FVx DC pro jištění okruhů FV panelů</t>
  </si>
  <si>
    <t>-1878039486</t>
  </si>
  <si>
    <t>R-21-M-0023</t>
  </si>
  <si>
    <t>Rozvaděč RFVE, vč. výzbroje</t>
  </si>
  <si>
    <t>-1943952063</t>
  </si>
  <si>
    <t>16</t>
  </si>
  <si>
    <t>R-21-M-0024</t>
  </si>
  <si>
    <t>Úprava a přezbrojení stávajícího rozvaděče RH, vč. výzbroje</t>
  </si>
  <si>
    <t>-173009915</t>
  </si>
  <si>
    <t>17</t>
  </si>
  <si>
    <t>341261710.2.1</t>
  </si>
  <si>
    <t xml:space="preserve">Kabely FTP cat.6 outdoor  8žil, materiál+montáž+ukončení</t>
  </si>
  <si>
    <t>-25006258</t>
  </si>
  <si>
    <t>N01</t>
  </si>
  <si>
    <t>Spotřební materiál</t>
  </si>
  <si>
    <t>R_000001</t>
  </si>
  <si>
    <t>Montáž FV panelu na konstrukci, vč. upevnění a zapojení</t>
  </si>
  <si>
    <t>1743383180</t>
  </si>
  <si>
    <t>R_000002</t>
  </si>
  <si>
    <t xml:space="preserve">FV panel, 410W, monokrystal, účinnost min. 20%, </t>
  </si>
  <si>
    <t>1672552027</t>
  </si>
  <si>
    <t>R_000003</t>
  </si>
  <si>
    <t>Montáž ocelové konstrukce pod FV panely na plochou střechu - se zátěží</t>
  </si>
  <si>
    <t>-1215928009</t>
  </si>
  <si>
    <t>R_000004</t>
  </si>
  <si>
    <t>Ocelová konstrukce pod FV panely na plochou střechu (bez možnosti kotvení!), vč. zátěže, s možností nastavení sklonu</t>
  </si>
  <si>
    <t>449092977</t>
  </si>
  <si>
    <t>5</t>
  </si>
  <si>
    <t>R_000005</t>
  </si>
  <si>
    <t>Osazení střídače do 100 kg, vč. zapojen, zprovoznění a uzemnění</t>
  </si>
  <si>
    <t>-216623357</t>
  </si>
  <si>
    <t>6</t>
  </si>
  <si>
    <t>R_000006</t>
  </si>
  <si>
    <t>Solární měnič s aktivním chlazením, třífázový, vst.výkon 30-40kW, Třída krytí IP65, připojení WIFI,LAN,RS485,smartmeter</t>
  </si>
  <si>
    <t>-1667099532</t>
  </si>
  <si>
    <t>7</t>
  </si>
  <si>
    <t>R_000252</t>
  </si>
  <si>
    <t>Montáž odpojovačů</t>
  </si>
  <si>
    <t>-1675916825</t>
  </si>
  <si>
    <t>8</t>
  </si>
  <si>
    <t>R_00225</t>
  </si>
  <si>
    <t>Odpojovač FV panelů</t>
  </si>
  <si>
    <t>2106866596</t>
  </si>
  <si>
    <t>9</t>
  </si>
  <si>
    <t>R_000265</t>
  </si>
  <si>
    <t>Řídící jednotka odpojovačů</t>
  </si>
  <si>
    <t>94865403</t>
  </si>
  <si>
    <t>10</t>
  </si>
  <si>
    <t>N1</t>
  </si>
  <si>
    <t>Podružný materiál (koncovky, svorky, spojky, sádra, koncovky, hřebíky, vruty, hmoždiny, atd.)</t>
  </si>
  <si>
    <t>274299292</t>
  </si>
  <si>
    <t>11</t>
  </si>
  <si>
    <t>N1.2</t>
  </si>
  <si>
    <t>Podružný materiál</t>
  </si>
  <si>
    <t>988068844</t>
  </si>
  <si>
    <t>12</t>
  </si>
  <si>
    <t>R_000277</t>
  </si>
  <si>
    <t>Ostatní elektromontážní práce, vč. materiálu</t>
  </si>
  <si>
    <t>-266326062</t>
  </si>
  <si>
    <t>VRN</t>
  </si>
  <si>
    <t>Vedlejší rozpočtové náklady</t>
  </si>
  <si>
    <t>VRN1</t>
  </si>
  <si>
    <t>Průzkumné, geodetické a projektové práce</t>
  </si>
  <si>
    <t>45</t>
  </si>
  <si>
    <t>013203000</t>
  </si>
  <si>
    <t>Konstrukční dokumentace technologichých zařízení</t>
  </si>
  <si>
    <t>-2143944771</t>
  </si>
  <si>
    <t>46</t>
  </si>
  <si>
    <t>013254000</t>
  </si>
  <si>
    <t>Realizační dokumentace</t>
  </si>
  <si>
    <t>758249124</t>
  </si>
  <si>
    <t>47</t>
  </si>
  <si>
    <t>013254001</t>
  </si>
  <si>
    <t>Dokumentace skutečného provedení stavby</t>
  </si>
  <si>
    <t>-166740470</t>
  </si>
  <si>
    <t>VRN4</t>
  </si>
  <si>
    <t>Inženýrská činnost</t>
  </si>
  <si>
    <t>48</t>
  </si>
  <si>
    <t>041002000</t>
  </si>
  <si>
    <t>Dozory</t>
  </si>
  <si>
    <t>1720373488</t>
  </si>
  <si>
    <t>49</t>
  </si>
  <si>
    <t>043002000</t>
  </si>
  <si>
    <t>Zkoušky a ostatní měření</t>
  </si>
  <si>
    <t>-1471298801</t>
  </si>
  <si>
    <t>50</t>
  </si>
  <si>
    <t>045002000</t>
  </si>
  <si>
    <t>Kompletační a koordinační činnost</t>
  </si>
  <si>
    <t>1239552834</t>
  </si>
  <si>
    <t>51</t>
  </si>
  <si>
    <t>049002000</t>
  </si>
  <si>
    <t>Ostatní inženýrská činnost</t>
  </si>
  <si>
    <t>-1972255453</t>
  </si>
  <si>
    <t>02 - 2.etapa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</si>
</sst>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1719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ZŠ Náměstí Svornosti – FVE 99,63 kWp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23. 10. 2023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ROUND(SUM(AG95:AG96),2)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ROUND(SUM(AS95:AS96),2)</f>
        <v>0</v>
      </c>
      <c r="AT94" s="111">
        <f>ROUND(SUM(AV94:AW94),2)</f>
        <v>0</v>
      </c>
      <c r="AU94" s="112">
        <f>ROUND(SUM(AU95:AU96),5)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ROUND(SUM(AZ95:AZ96),2)</f>
        <v>0</v>
      </c>
      <c r="BA94" s="111">
        <f>ROUND(SUM(BA95:BA96),2)</f>
        <v>0</v>
      </c>
      <c r="BB94" s="111">
        <f>ROUND(SUM(BB95:BB96),2)</f>
        <v>0</v>
      </c>
      <c r="BC94" s="111">
        <f>ROUND(SUM(BC95:BC96),2)</f>
        <v>0</v>
      </c>
      <c r="BD94" s="113">
        <f>ROUND(SUM(BD95:BD96),2)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16.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'01 - 1.etapa'!J30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'01 - 1.etapa'!P128</f>
        <v>0</v>
      </c>
      <c r="AV95" s="125">
        <f>'01 - 1.etapa'!J33</f>
        <v>0</v>
      </c>
      <c r="AW95" s="125">
        <f>'01 - 1.etapa'!J34</f>
        <v>0</v>
      </c>
      <c r="AX95" s="125">
        <f>'01 - 1.etapa'!J35</f>
        <v>0</v>
      </c>
      <c r="AY95" s="125">
        <f>'01 - 1.etapa'!J36</f>
        <v>0</v>
      </c>
      <c r="AZ95" s="125">
        <f>'01 - 1.etapa'!F33</f>
        <v>0</v>
      </c>
      <c r="BA95" s="125">
        <f>'01 - 1.etapa'!F34</f>
        <v>0</v>
      </c>
      <c r="BB95" s="125">
        <f>'01 - 1.etapa'!F35</f>
        <v>0</v>
      </c>
      <c r="BC95" s="125">
        <f>'01 - 1.etapa'!F36</f>
        <v>0</v>
      </c>
      <c r="BD95" s="127">
        <f>'01 - 1.etapa'!F37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83</v>
      </c>
    </row>
    <row r="96" s="7" customFormat="1" ht="16.5" customHeight="1">
      <c r="A96" s="116" t="s">
        <v>77</v>
      </c>
      <c r="B96" s="117"/>
      <c r="C96" s="118"/>
      <c r="D96" s="119" t="s">
        <v>84</v>
      </c>
      <c r="E96" s="119"/>
      <c r="F96" s="119"/>
      <c r="G96" s="119"/>
      <c r="H96" s="119"/>
      <c r="I96" s="120"/>
      <c r="J96" s="119" t="s">
        <v>85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'02 - 2.etapa'!J30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80</v>
      </c>
      <c r="AR96" s="123"/>
      <c r="AS96" s="129">
        <v>0</v>
      </c>
      <c r="AT96" s="130">
        <f>ROUND(SUM(AV96:AW96),2)</f>
        <v>0</v>
      </c>
      <c r="AU96" s="131">
        <f>'02 - 2.etapa'!P128</f>
        <v>0</v>
      </c>
      <c r="AV96" s="130">
        <f>'02 - 2.etapa'!J33</f>
        <v>0</v>
      </c>
      <c r="AW96" s="130">
        <f>'02 - 2.etapa'!J34</f>
        <v>0</v>
      </c>
      <c r="AX96" s="130">
        <f>'02 - 2.etapa'!J35</f>
        <v>0</v>
      </c>
      <c r="AY96" s="130">
        <f>'02 - 2.etapa'!J36</f>
        <v>0</v>
      </c>
      <c r="AZ96" s="130">
        <f>'02 - 2.etapa'!F33</f>
        <v>0</v>
      </c>
      <c r="BA96" s="130">
        <f>'02 - 2.etapa'!F34</f>
        <v>0</v>
      </c>
      <c r="BB96" s="130">
        <f>'02 - 2.etapa'!F35</f>
        <v>0</v>
      </c>
      <c r="BC96" s="130">
        <f>'02 - 2.etapa'!F36</f>
        <v>0</v>
      </c>
      <c r="BD96" s="132">
        <f>'02 - 2.etapa'!F37</f>
        <v>0</v>
      </c>
      <c r="BE96" s="7"/>
      <c r="BT96" s="128" t="s">
        <v>81</v>
      </c>
      <c r="BV96" s="128" t="s">
        <v>75</v>
      </c>
      <c r="BW96" s="128" t="s">
        <v>86</v>
      </c>
      <c r="BX96" s="128" t="s">
        <v>5</v>
      </c>
      <c r="CL96" s="128" t="s">
        <v>1</v>
      </c>
      <c r="CM96" s="128" t="s">
        <v>83</v>
      </c>
    </row>
    <row r="9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sheet="1" formatColumns="0" formatRows="0" objects="1" scenarios="1" spinCount="100000" saltValue="4LjALLBvSWzmz1Xw2hz/nqc9oEannWQIqYYitC2rf4XIAuwoffGPQuSzRYrs2CJvnwg2jgVRCzX5bvnsZ4oMmw==" hashValue="r6VL/onUhm4xSWCMST8GEJy/2ArYFW7fhzsKJZY9BBwdGjiFMdSDUwLklQ4VGigbdXcxOzx/pzAQ7ee6KxH2zw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1.etapa'!C2" display="/"/>
    <hyperlink ref="A96" location="'02 - 2.etap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87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ZŠ Náměstí Svornosti – FVE 99,63 kWp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88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89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23. 10. 2023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ROUND(J128,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ROUND((SUM(BE128:BE191)),  2)</f>
        <v>0</v>
      </c>
      <c r="G33" s="35"/>
      <c r="H33" s="35"/>
      <c r="I33" s="152">
        <v>0.20999999999999999</v>
      </c>
      <c r="J33" s="151">
        <f>ROUND(((SUM(BE128:BE191))*I33),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ROUND((SUM(BF128:BF191)),  2)</f>
        <v>0</v>
      </c>
      <c r="G34" s="35"/>
      <c r="H34" s="35"/>
      <c r="I34" s="152">
        <v>0.14999999999999999</v>
      </c>
      <c r="J34" s="151">
        <f>ROUND(((SUM(BF128:BF191))*I34),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ROUND((SUM(BG128:BG191)),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ROUND((SUM(BH128:BH191)),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ROUND((SUM(BI128:BI191)),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90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71" t="str">
        <f>E7</f>
        <v>ZŠ Náměstí Svornosti – FVE 99,63 kWp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88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01 - 1.etapa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23. 10. 2023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72" t="s">
        <v>91</v>
      </c>
      <c r="D94" s="173"/>
      <c r="E94" s="173"/>
      <c r="F94" s="173"/>
      <c r="G94" s="173"/>
      <c r="H94" s="173"/>
      <c r="I94" s="173"/>
      <c r="J94" s="174" t="s">
        <v>92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5" t="s">
        <v>93</v>
      </c>
      <c r="D96" s="37"/>
      <c r="E96" s="37"/>
      <c r="F96" s="37"/>
      <c r="G96" s="37"/>
      <c r="H96" s="37"/>
      <c r="I96" s="37"/>
      <c r="J96" s="107">
        <f>J128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94</v>
      </c>
    </row>
    <row r="97" hidden="1" s="9" customFormat="1" ht="24.96" customHeight="1">
      <c r="A97" s="9"/>
      <c r="B97" s="176"/>
      <c r="C97" s="177"/>
      <c r="D97" s="178" t="s">
        <v>95</v>
      </c>
      <c r="E97" s="179"/>
      <c r="F97" s="179"/>
      <c r="G97" s="179"/>
      <c r="H97" s="179"/>
      <c r="I97" s="179"/>
      <c r="J97" s="180">
        <f>J129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2"/>
      <c r="C98" s="183"/>
      <c r="D98" s="184" t="s">
        <v>96</v>
      </c>
      <c r="E98" s="185"/>
      <c r="F98" s="185"/>
      <c r="G98" s="185"/>
      <c r="H98" s="185"/>
      <c r="I98" s="185"/>
      <c r="J98" s="186">
        <f>J130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2"/>
      <c r="C99" s="183"/>
      <c r="D99" s="184" t="s">
        <v>97</v>
      </c>
      <c r="E99" s="185"/>
      <c r="F99" s="185"/>
      <c r="G99" s="185"/>
      <c r="H99" s="185"/>
      <c r="I99" s="185"/>
      <c r="J99" s="186">
        <f>J138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2"/>
      <c r="C100" s="183"/>
      <c r="D100" s="184" t="s">
        <v>98</v>
      </c>
      <c r="E100" s="185"/>
      <c r="F100" s="185"/>
      <c r="G100" s="185"/>
      <c r="H100" s="185"/>
      <c r="I100" s="185"/>
      <c r="J100" s="186">
        <f>J142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2"/>
      <c r="C101" s="183"/>
      <c r="D101" s="184" t="s">
        <v>99</v>
      </c>
      <c r="E101" s="185"/>
      <c r="F101" s="185"/>
      <c r="G101" s="185"/>
      <c r="H101" s="185"/>
      <c r="I101" s="185"/>
      <c r="J101" s="186">
        <f>J148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9" customFormat="1" ht="24.96" customHeight="1">
      <c r="A102" s="9"/>
      <c r="B102" s="176"/>
      <c r="C102" s="177"/>
      <c r="D102" s="178" t="s">
        <v>100</v>
      </c>
      <c r="E102" s="179"/>
      <c r="F102" s="179"/>
      <c r="G102" s="179"/>
      <c r="H102" s="179"/>
      <c r="I102" s="179"/>
      <c r="J102" s="180">
        <f>J157</f>
        <v>0</v>
      </c>
      <c r="K102" s="177"/>
      <c r="L102" s="18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9" customFormat="1" ht="24.96" customHeight="1">
      <c r="A103" s="9"/>
      <c r="B103" s="176"/>
      <c r="C103" s="177"/>
      <c r="D103" s="178" t="s">
        <v>101</v>
      </c>
      <c r="E103" s="179"/>
      <c r="F103" s="179"/>
      <c r="G103" s="179"/>
      <c r="H103" s="179"/>
      <c r="I103" s="179"/>
      <c r="J103" s="180">
        <f>J162</f>
        <v>0</v>
      </c>
      <c r="K103" s="177"/>
      <c r="L103" s="18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10" customFormat="1" ht="19.92" customHeight="1">
      <c r="A104" s="10"/>
      <c r="B104" s="182"/>
      <c r="C104" s="183"/>
      <c r="D104" s="184" t="s">
        <v>102</v>
      </c>
      <c r="E104" s="185"/>
      <c r="F104" s="185"/>
      <c r="G104" s="185"/>
      <c r="H104" s="185"/>
      <c r="I104" s="185"/>
      <c r="J104" s="186">
        <f>J163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2"/>
      <c r="C105" s="183"/>
      <c r="D105" s="184" t="s">
        <v>103</v>
      </c>
      <c r="E105" s="185"/>
      <c r="F105" s="185"/>
      <c r="G105" s="185"/>
      <c r="H105" s="185"/>
      <c r="I105" s="185"/>
      <c r="J105" s="186">
        <f>J169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9" customFormat="1" ht="24.96" customHeight="1">
      <c r="A106" s="9"/>
      <c r="B106" s="176"/>
      <c r="C106" s="177"/>
      <c r="D106" s="178" t="s">
        <v>104</v>
      </c>
      <c r="E106" s="179"/>
      <c r="F106" s="179"/>
      <c r="G106" s="179"/>
      <c r="H106" s="179"/>
      <c r="I106" s="179"/>
      <c r="J106" s="180">
        <f>J182</f>
        <v>0</v>
      </c>
      <c r="K106" s="177"/>
      <c r="L106" s="181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10" customFormat="1" ht="19.92" customHeight="1">
      <c r="A107" s="10"/>
      <c r="B107" s="182"/>
      <c r="C107" s="183"/>
      <c r="D107" s="184" t="s">
        <v>105</v>
      </c>
      <c r="E107" s="185"/>
      <c r="F107" s="185"/>
      <c r="G107" s="185"/>
      <c r="H107" s="185"/>
      <c r="I107" s="185"/>
      <c r="J107" s="186">
        <f>J183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82"/>
      <c r="C108" s="183"/>
      <c r="D108" s="184" t="s">
        <v>106</v>
      </c>
      <c r="E108" s="185"/>
      <c r="F108" s="185"/>
      <c r="G108" s="185"/>
      <c r="H108" s="185"/>
      <c r="I108" s="185"/>
      <c r="J108" s="186">
        <f>J187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2" customFormat="1" ht="21.84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hidden="1" s="2" customFormat="1" ht="6.96" customHeight="1">
      <c r="A110" s="35"/>
      <c r="B110" s="63"/>
      <c r="C110" s="64"/>
      <c r="D110" s="64"/>
      <c r="E110" s="64"/>
      <c r="F110" s="64"/>
      <c r="G110" s="64"/>
      <c r="H110" s="64"/>
      <c r="I110" s="64"/>
      <c r="J110" s="64"/>
      <c r="K110" s="64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hidden="1"/>
    <row r="112" hidden="1"/>
    <row r="113" hidden="1"/>
    <row r="114" s="2" customFormat="1" ht="6.96" customHeight="1">
      <c r="A114" s="35"/>
      <c r="B114" s="65"/>
      <c r="C114" s="66"/>
      <c r="D114" s="66"/>
      <c r="E114" s="66"/>
      <c r="F114" s="66"/>
      <c r="G114" s="66"/>
      <c r="H114" s="66"/>
      <c r="I114" s="66"/>
      <c r="J114" s="66"/>
      <c r="K114" s="66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4.96" customHeight="1">
      <c r="A115" s="35"/>
      <c r="B115" s="36"/>
      <c r="C115" s="20" t="s">
        <v>107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16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171" t="str">
        <f>E7</f>
        <v>ZŠ Náměstí Svornosti – FVE 99,63 kWp</v>
      </c>
      <c r="F118" s="29"/>
      <c r="G118" s="29"/>
      <c r="H118" s="29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88</v>
      </c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6.5" customHeight="1">
      <c r="A120" s="35"/>
      <c r="B120" s="36"/>
      <c r="C120" s="37"/>
      <c r="D120" s="37"/>
      <c r="E120" s="73" t="str">
        <f>E9</f>
        <v>01 - 1.etapa</v>
      </c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29" t="s">
        <v>20</v>
      </c>
      <c r="D122" s="37"/>
      <c r="E122" s="37"/>
      <c r="F122" s="24" t="str">
        <f>F12</f>
        <v xml:space="preserve"> </v>
      </c>
      <c r="G122" s="37"/>
      <c r="H122" s="37"/>
      <c r="I122" s="29" t="s">
        <v>22</v>
      </c>
      <c r="J122" s="76" t="str">
        <f>IF(J12="","",J12)</f>
        <v>23. 10. 2023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24</v>
      </c>
      <c r="D124" s="37"/>
      <c r="E124" s="37"/>
      <c r="F124" s="24" t="str">
        <f>E15</f>
        <v xml:space="preserve"> </v>
      </c>
      <c r="G124" s="37"/>
      <c r="H124" s="37"/>
      <c r="I124" s="29" t="s">
        <v>29</v>
      </c>
      <c r="J124" s="33" t="str">
        <f>E21</f>
        <v xml:space="preserve"> 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5.15" customHeight="1">
      <c r="A125" s="35"/>
      <c r="B125" s="36"/>
      <c r="C125" s="29" t="s">
        <v>27</v>
      </c>
      <c r="D125" s="37"/>
      <c r="E125" s="37"/>
      <c r="F125" s="24" t="str">
        <f>IF(E18="","",E18)</f>
        <v>Vyplň údaj</v>
      </c>
      <c r="G125" s="37"/>
      <c r="H125" s="37"/>
      <c r="I125" s="29" t="s">
        <v>31</v>
      </c>
      <c r="J125" s="33" t="str">
        <f>E24</f>
        <v xml:space="preserve"> </v>
      </c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0.32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11" customFormat="1" ht="29.28" customHeight="1">
      <c r="A127" s="188"/>
      <c r="B127" s="189"/>
      <c r="C127" s="190" t="s">
        <v>108</v>
      </c>
      <c r="D127" s="191" t="s">
        <v>58</v>
      </c>
      <c r="E127" s="191" t="s">
        <v>54</v>
      </c>
      <c r="F127" s="191" t="s">
        <v>55</v>
      </c>
      <c r="G127" s="191" t="s">
        <v>109</v>
      </c>
      <c r="H127" s="191" t="s">
        <v>110</v>
      </c>
      <c r="I127" s="191" t="s">
        <v>111</v>
      </c>
      <c r="J127" s="192" t="s">
        <v>92</v>
      </c>
      <c r="K127" s="193" t="s">
        <v>112</v>
      </c>
      <c r="L127" s="194"/>
      <c r="M127" s="97" t="s">
        <v>1</v>
      </c>
      <c r="N127" s="98" t="s">
        <v>37</v>
      </c>
      <c r="O127" s="98" t="s">
        <v>113</v>
      </c>
      <c r="P127" s="98" t="s">
        <v>114</v>
      </c>
      <c r="Q127" s="98" t="s">
        <v>115</v>
      </c>
      <c r="R127" s="98" t="s">
        <v>116</v>
      </c>
      <c r="S127" s="98" t="s">
        <v>117</v>
      </c>
      <c r="T127" s="99" t="s">
        <v>118</v>
      </c>
      <c r="U127" s="188"/>
      <c r="V127" s="188"/>
      <c r="W127" s="188"/>
      <c r="X127" s="188"/>
      <c r="Y127" s="188"/>
      <c r="Z127" s="188"/>
      <c r="AA127" s="188"/>
      <c r="AB127" s="188"/>
      <c r="AC127" s="188"/>
      <c r="AD127" s="188"/>
      <c r="AE127" s="188"/>
    </row>
    <row r="128" s="2" customFormat="1" ht="22.8" customHeight="1">
      <c r="A128" s="35"/>
      <c r="B128" s="36"/>
      <c r="C128" s="104" t="s">
        <v>119</v>
      </c>
      <c r="D128" s="37"/>
      <c r="E128" s="37"/>
      <c r="F128" s="37"/>
      <c r="G128" s="37"/>
      <c r="H128" s="37"/>
      <c r="I128" s="37"/>
      <c r="J128" s="195">
        <f>BK128</f>
        <v>0</v>
      </c>
      <c r="K128" s="37"/>
      <c r="L128" s="41"/>
      <c r="M128" s="100"/>
      <c r="N128" s="196"/>
      <c r="O128" s="101"/>
      <c r="P128" s="197">
        <f>P129+P157+P162+P182</f>
        <v>0</v>
      </c>
      <c r="Q128" s="101"/>
      <c r="R128" s="197">
        <f>R129+R157+R162+R182</f>
        <v>0.02077</v>
      </c>
      <c r="S128" s="101"/>
      <c r="T128" s="198">
        <f>T129+T157+T162+T182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72</v>
      </c>
      <c r="AU128" s="14" t="s">
        <v>94</v>
      </c>
      <c r="BK128" s="199">
        <f>BK129+BK157+BK162+BK182</f>
        <v>0</v>
      </c>
    </row>
    <row r="129" s="12" customFormat="1" ht="25.92" customHeight="1">
      <c r="A129" s="12"/>
      <c r="B129" s="200"/>
      <c r="C129" s="201"/>
      <c r="D129" s="202" t="s">
        <v>72</v>
      </c>
      <c r="E129" s="203" t="s">
        <v>120</v>
      </c>
      <c r="F129" s="203" t="s">
        <v>121</v>
      </c>
      <c r="G129" s="201"/>
      <c r="H129" s="201"/>
      <c r="I129" s="204"/>
      <c r="J129" s="205">
        <f>BK129</f>
        <v>0</v>
      </c>
      <c r="K129" s="201"/>
      <c r="L129" s="206"/>
      <c r="M129" s="207"/>
      <c r="N129" s="208"/>
      <c r="O129" s="208"/>
      <c r="P129" s="209">
        <f>P130+P138+P142+P148</f>
        <v>0</v>
      </c>
      <c r="Q129" s="208"/>
      <c r="R129" s="209">
        <f>R130+R138+R142+R148</f>
        <v>0.01915</v>
      </c>
      <c r="S129" s="208"/>
      <c r="T129" s="210">
        <f>T130+T138+T142+T148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1" t="s">
        <v>81</v>
      </c>
      <c r="AT129" s="212" t="s">
        <v>72</v>
      </c>
      <c r="AU129" s="212" t="s">
        <v>73</v>
      </c>
      <c r="AY129" s="211" t="s">
        <v>122</v>
      </c>
      <c r="BK129" s="213">
        <f>BK130+BK138+BK142+BK148</f>
        <v>0</v>
      </c>
    </row>
    <row r="130" s="12" customFormat="1" ht="22.8" customHeight="1">
      <c r="A130" s="12"/>
      <c r="B130" s="200"/>
      <c r="C130" s="201"/>
      <c r="D130" s="202" t="s">
        <v>72</v>
      </c>
      <c r="E130" s="214" t="s">
        <v>123</v>
      </c>
      <c r="F130" s="214" t="s">
        <v>124</v>
      </c>
      <c r="G130" s="201"/>
      <c r="H130" s="201"/>
      <c r="I130" s="204"/>
      <c r="J130" s="215">
        <f>BK130</f>
        <v>0</v>
      </c>
      <c r="K130" s="201"/>
      <c r="L130" s="206"/>
      <c r="M130" s="207"/>
      <c r="N130" s="208"/>
      <c r="O130" s="208"/>
      <c r="P130" s="209">
        <f>SUM(P131:P137)</f>
        <v>0</v>
      </c>
      <c r="Q130" s="208"/>
      <c r="R130" s="209">
        <f>SUM(R131:R137)</f>
        <v>0.018149999999999999</v>
      </c>
      <c r="S130" s="208"/>
      <c r="T130" s="210">
        <f>SUM(T131:T137)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1" t="s">
        <v>81</v>
      </c>
      <c r="AT130" s="212" t="s">
        <v>72</v>
      </c>
      <c r="AU130" s="212" t="s">
        <v>81</v>
      </c>
      <c r="AY130" s="211" t="s">
        <v>122</v>
      </c>
      <c r="BK130" s="213">
        <f>SUM(BK131:BK137)</f>
        <v>0</v>
      </c>
    </row>
    <row r="131" s="2" customFormat="1" ht="37.8" customHeight="1">
      <c r="A131" s="35"/>
      <c r="B131" s="36"/>
      <c r="C131" s="216" t="s">
        <v>125</v>
      </c>
      <c r="D131" s="216" t="s">
        <v>126</v>
      </c>
      <c r="E131" s="217" t="s">
        <v>127</v>
      </c>
      <c r="F131" s="218" t="s">
        <v>128</v>
      </c>
      <c r="G131" s="219" t="s">
        <v>129</v>
      </c>
      <c r="H131" s="220">
        <v>240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38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130</v>
      </c>
      <c r="AT131" s="228" t="s">
        <v>126</v>
      </c>
      <c r="AU131" s="228" t="s">
        <v>83</v>
      </c>
      <c r="AY131" s="14" t="s">
        <v>122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81</v>
      </c>
      <c r="BK131" s="229">
        <f>ROUND(I131*H131,2)</f>
        <v>0</v>
      </c>
      <c r="BL131" s="14" t="s">
        <v>130</v>
      </c>
      <c r="BM131" s="228" t="s">
        <v>131</v>
      </c>
    </row>
    <row r="132" s="2" customFormat="1" ht="21.75" customHeight="1">
      <c r="A132" s="35"/>
      <c r="B132" s="36"/>
      <c r="C132" s="230" t="s">
        <v>132</v>
      </c>
      <c r="D132" s="230" t="s">
        <v>120</v>
      </c>
      <c r="E132" s="231" t="s">
        <v>133</v>
      </c>
      <c r="F132" s="232" t="s">
        <v>134</v>
      </c>
      <c r="G132" s="233" t="s">
        <v>129</v>
      </c>
      <c r="H132" s="234">
        <v>240</v>
      </c>
      <c r="I132" s="235"/>
      <c r="J132" s="236">
        <f>ROUND(I132*H132,2)</f>
        <v>0</v>
      </c>
      <c r="K132" s="237"/>
      <c r="L132" s="238"/>
      <c r="M132" s="239" t="s">
        <v>1</v>
      </c>
      <c r="N132" s="240" t="s">
        <v>38</v>
      </c>
      <c r="O132" s="88"/>
      <c r="P132" s="226">
        <f>O132*H132</f>
        <v>0</v>
      </c>
      <c r="Q132" s="226">
        <v>6.9999999999999994E-05</v>
      </c>
      <c r="R132" s="226">
        <f>Q132*H132</f>
        <v>0.016799999999999999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135</v>
      </c>
      <c r="AT132" s="228" t="s">
        <v>120</v>
      </c>
      <c r="AU132" s="228" t="s">
        <v>83</v>
      </c>
      <c r="AY132" s="14" t="s">
        <v>122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81</v>
      </c>
      <c r="BK132" s="229">
        <f>ROUND(I132*H132,2)</f>
        <v>0</v>
      </c>
      <c r="BL132" s="14" t="s">
        <v>135</v>
      </c>
      <c r="BM132" s="228" t="s">
        <v>136</v>
      </c>
    </row>
    <row r="133" s="2" customFormat="1" ht="16.5" customHeight="1">
      <c r="A133" s="35"/>
      <c r="B133" s="36"/>
      <c r="C133" s="216" t="s">
        <v>137</v>
      </c>
      <c r="D133" s="216" t="s">
        <v>126</v>
      </c>
      <c r="E133" s="217" t="s">
        <v>138</v>
      </c>
      <c r="F133" s="218" t="s">
        <v>139</v>
      </c>
      <c r="G133" s="219" t="s">
        <v>140</v>
      </c>
      <c r="H133" s="220">
        <v>1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38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130</v>
      </c>
      <c r="AT133" s="228" t="s">
        <v>126</v>
      </c>
      <c r="AU133" s="228" t="s">
        <v>83</v>
      </c>
      <c r="AY133" s="14" t="s">
        <v>122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81</v>
      </c>
      <c r="BK133" s="229">
        <f>ROUND(I133*H133,2)</f>
        <v>0</v>
      </c>
      <c r="BL133" s="14" t="s">
        <v>130</v>
      </c>
      <c r="BM133" s="228" t="s">
        <v>141</v>
      </c>
    </row>
    <row r="134" s="2" customFormat="1" ht="16.5" customHeight="1">
      <c r="A134" s="35"/>
      <c r="B134" s="36"/>
      <c r="C134" s="230" t="s">
        <v>142</v>
      </c>
      <c r="D134" s="230" t="s">
        <v>120</v>
      </c>
      <c r="E134" s="231" t="s">
        <v>143</v>
      </c>
      <c r="F134" s="232" t="s">
        <v>144</v>
      </c>
      <c r="G134" s="233" t="s">
        <v>140</v>
      </c>
      <c r="H134" s="234">
        <v>1</v>
      </c>
      <c r="I134" s="235"/>
      <c r="J134" s="236">
        <f>ROUND(I134*H134,2)</f>
        <v>0</v>
      </c>
      <c r="K134" s="237"/>
      <c r="L134" s="238"/>
      <c r="M134" s="239" t="s">
        <v>1</v>
      </c>
      <c r="N134" s="240" t="s">
        <v>38</v>
      </c>
      <c r="O134" s="88"/>
      <c r="P134" s="226">
        <f>O134*H134</f>
        <v>0</v>
      </c>
      <c r="Q134" s="226">
        <v>0.00052999999999999998</v>
      </c>
      <c r="R134" s="226">
        <f>Q134*H134</f>
        <v>0.00052999999999999998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135</v>
      </c>
      <c r="AT134" s="228" t="s">
        <v>120</v>
      </c>
      <c r="AU134" s="228" t="s">
        <v>83</v>
      </c>
      <c r="AY134" s="14" t="s">
        <v>122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81</v>
      </c>
      <c r="BK134" s="229">
        <f>ROUND(I134*H134,2)</f>
        <v>0</v>
      </c>
      <c r="BL134" s="14" t="s">
        <v>135</v>
      </c>
      <c r="BM134" s="228" t="s">
        <v>145</v>
      </c>
    </row>
    <row r="135" s="2" customFormat="1" ht="16.5" customHeight="1">
      <c r="A135" s="35"/>
      <c r="B135" s="36"/>
      <c r="C135" s="230" t="s">
        <v>146</v>
      </c>
      <c r="D135" s="230" t="s">
        <v>120</v>
      </c>
      <c r="E135" s="231" t="s">
        <v>147</v>
      </c>
      <c r="F135" s="232" t="s">
        <v>148</v>
      </c>
      <c r="G135" s="233" t="s">
        <v>140</v>
      </c>
      <c r="H135" s="234">
        <v>1</v>
      </c>
      <c r="I135" s="235"/>
      <c r="J135" s="236">
        <f>ROUND(I135*H135,2)</f>
        <v>0</v>
      </c>
      <c r="K135" s="237"/>
      <c r="L135" s="238"/>
      <c r="M135" s="239" t="s">
        <v>1</v>
      </c>
      <c r="N135" s="240" t="s">
        <v>38</v>
      </c>
      <c r="O135" s="88"/>
      <c r="P135" s="226">
        <f>O135*H135</f>
        <v>0</v>
      </c>
      <c r="Q135" s="226">
        <v>0.00081999999999999998</v>
      </c>
      <c r="R135" s="226">
        <f>Q135*H135</f>
        <v>0.00081999999999999998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135</v>
      </c>
      <c r="AT135" s="228" t="s">
        <v>120</v>
      </c>
      <c r="AU135" s="228" t="s">
        <v>83</v>
      </c>
      <c r="AY135" s="14" t="s">
        <v>122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81</v>
      </c>
      <c r="BK135" s="229">
        <f>ROUND(I135*H135,2)</f>
        <v>0</v>
      </c>
      <c r="BL135" s="14" t="s">
        <v>135</v>
      </c>
      <c r="BM135" s="228" t="s">
        <v>149</v>
      </c>
    </row>
    <row r="136" s="2" customFormat="1" ht="16.5" customHeight="1">
      <c r="A136" s="35"/>
      <c r="B136" s="36"/>
      <c r="C136" s="216" t="s">
        <v>150</v>
      </c>
      <c r="D136" s="216" t="s">
        <v>126</v>
      </c>
      <c r="E136" s="217" t="s">
        <v>151</v>
      </c>
      <c r="F136" s="218" t="s">
        <v>152</v>
      </c>
      <c r="G136" s="219" t="s">
        <v>153</v>
      </c>
      <c r="H136" s="220">
        <v>2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38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130</v>
      </c>
      <c r="AT136" s="228" t="s">
        <v>126</v>
      </c>
      <c r="AU136" s="228" t="s">
        <v>83</v>
      </c>
      <c r="AY136" s="14" t="s">
        <v>122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81</v>
      </c>
      <c r="BK136" s="229">
        <f>ROUND(I136*H136,2)</f>
        <v>0</v>
      </c>
      <c r="BL136" s="14" t="s">
        <v>130</v>
      </c>
      <c r="BM136" s="228" t="s">
        <v>154</v>
      </c>
    </row>
    <row r="137" s="2" customFormat="1" ht="24.15" customHeight="1">
      <c r="A137" s="35"/>
      <c r="B137" s="36"/>
      <c r="C137" s="230" t="s">
        <v>155</v>
      </c>
      <c r="D137" s="230" t="s">
        <v>120</v>
      </c>
      <c r="E137" s="231" t="s">
        <v>151</v>
      </c>
      <c r="F137" s="232" t="s">
        <v>156</v>
      </c>
      <c r="G137" s="233" t="s">
        <v>153</v>
      </c>
      <c r="H137" s="234">
        <v>2</v>
      </c>
      <c r="I137" s="235"/>
      <c r="J137" s="236">
        <f>ROUND(I137*H137,2)</f>
        <v>0</v>
      </c>
      <c r="K137" s="237"/>
      <c r="L137" s="238"/>
      <c r="M137" s="239" t="s">
        <v>1</v>
      </c>
      <c r="N137" s="240" t="s">
        <v>38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157</v>
      </c>
      <c r="AT137" s="228" t="s">
        <v>120</v>
      </c>
      <c r="AU137" s="228" t="s">
        <v>83</v>
      </c>
      <c r="AY137" s="14" t="s">
        <v>122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81</v>
      </c>
      <c r="BK137" s="229">
        <f>ROUND(I137*H137,2)</f>
        <v>0</v>
      </c>
      <c r="BL137" s="14" t="s">
        <v>130</v>
      </c>
      <c r="BM137" s="228" t="s">
        <v>158</v>
      </c>
    </row>
    <row r="138" s="12" customFormat="1" ht="22.8" customHeight="1">
      <c r="A138" s="12"/>
      <c r="B138" s="200"/>
      <c r="C138" s="201"/>
      <c r="D138" s="202" t="s">
        <v>72</v>
      </c>
      <c r="E138" s="214" t="s">
        <v>159</v>
      </c>
      <c r="F138" s="214" t="s">
        <v>160</v>
      </c>
      <c r="G138" s="201"/>
      <c r="H138" s="201"/>
      <c r="I138" s="204"/>
      <c r="J138" s="215">
        <f>BK138</f>
        <v>0</v>
      </c>
      <c r="K138" s="201"/>
      <c r="L138" s="206"/>
      <c r="M138" s="207"/>
      <c r="N138" s="208"/>
      <c r="O138" s="208"/>
      <c r="P138" s="209">
        <f>SUM(P139:P141)</f>
        <v>0</v>
      </c>
      <c r="Q138" s="208"/>
      <c r="R138" s="209">
        <f>SUM(R139:R141)</f>
        <v>0.001</v>
      </c>
      <c r="S138" s="208"/>
      <c r="T138" s="210">
        <f>SUM(T139:T141)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1" t="s">
        <v>161</v>
      </c>
      <c r="AT138" s="212" t="s">
        <v>72</v>
      </c>
      <c r="AU138" s="212" t="s">
        <v>81</v>
      </c>
      <c r="AY138" s="211" t="s">
        <v>122</v>
      </c>
      <c r="BK138" s="213">
        <f>SUM(BK139:BK141)</f>
        <v>0</v>
      </c>
    </row>
    <row r="139" s="2" customFormat="1" ht="16.5" customHeight="1">
      <c r="A139" s="35"/>
      <c r="B139" s="36"/>
      <c r="C139" s="216" t="s">
        <v>162</v>
      </c>
      <c r="D139" s="216" t="s">
        <v>126</v>
      </c>
      <c r="E139" s="217" t="s">
        <v>163</v>
      </c>
      <c r="F139" s="218" t="s">
        <v>164</v>
      </c>
      <c r="G139" s="219" t="s">
        <v>140</v>
      </c>
      <c r="H139" s="220">
        <v>1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38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130</v>
      </c>
      <c r="AT139" s="228" t="s">
        <v>126</v>
      </c>
      <c r="AU139" s="228" t="s">
        <v>83</v>
      </c>
      <c r="AY139" s="14" t="s">
        <v>122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81</v>
      </c>
      <c r="BK139" s="229">
        <f>ROUND(I139*H139,2)</f>
        <v>0</v>
      </c>
      <c r="BL139" s="14" t="s">
        <v>130</v>
      </c>
      <c r="BM139" s="228" t="s">
        <v>165</v>
      </c>
    </row>
    <row r="140" s="2" customFormat="1" ht="16.5" customHeight="1">
      <c r="A140" s="35"/>
      <c r="B140" s="36"/>
      <c r="C140" s="216" t="s">
        <v>166</v>
      </c>
      <c r="D140" s="216" t="s">
        <v>126</v>
      </c>
      <c r="E140" s="217" t="s">
        <v>167</v>
      </c>
      <c r="F140" s="218" t="s">
        <v>168</v>
      </c>
      <c r="G140" s="219" t="s">
        <v>153</v>
      </c>
      <c r="H140" s="220">
        <v>1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38</v>
      </c>
      <c r="O140" s="88"/>
      <c r="P140" s="226">
        <f>O140*H140</f>
        <v>0</v>
      </c>
      <c r="Q140" s="226">
        <v>0.001</v>
      </c>
      <c r="R140" s="226">
        <f>Q140*H140</f>
        <v>0.001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130</v>
      </c>
      <c r="AT140" s="228" t="s">
        <v>126</v>
      </c>
      <c r="AU140" s="228" t="s">
        <v>83</v>
      </c>
      <c r="AY140" s="14" t="s">
        <v>122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81</v>
      </c>
      <c r="BK140" s="229">
        <f>ROUND(I140*H140,2)</f>
        <v>0</v>
      </c>
      <c r="BL140" s="14" t="s">
        <v>130</v>
      </c>
      <c r="BM140" s="228" t="s">
        <v>169</v>
      </c>
    </row>
    <row r="141" s="2" customFormat="1" ht="44.25" customHeight="1">
      <c r="A141" s="35"/>
      <c r="B141" s="36"/>
      <c r="C141" s="216" t="s">
        <v>170</v>
      </c>
      <c r="D141" s="216" t="s">
        <v>126</v>
      </c>
      <c r="E141" s="217" t="s">
        <v>171</v>
      </c>
      <c r="F141" s="218" t="s">
        <v>172</v>
      </c>
      <c r="G141" s="219" t="s">
        <v>153</v>
      </c>
      <c r="H141" s="220">
        <v>1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38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130</v>
      </c>
      <c r="AT141" s="228" t="s">
        <v>126</v>
      </c>
      <c r="AU141" s="228" t="s">
        <v>83</v>
      </c>
      <c r="AY141" s="14" t="s">
        <v>122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81</v>
      </c>
      <c r="BK141" s="229">
        <f>ROUND(I141*H141,2)</f>
        <v>0</v>
      </c>
      <c r="BL141" s="14" t="s">
        <v>130</v>
      </c>
      <c r="BM141" s="228" t="s">
        <v>173</v>
      </c>
    </row>
    <row r="142" s="12" customFormat="1" ht="22.8" customHeight="1">
      <c r="A142" s="12"/>
      <c r="B142" s="200"/>
      <c r="C142" s="201"/>
      <c r="D142" s="202" t="s">
        <v>72</v>
      </c>
      <c r="E142" s="214" t="s">
        <v>174</v>
      </c>
      <c r="F142" s="214" t="s">
        <v>175</v>
      </c>
      <c r="G142" s="201"/>
      <c r="H142" s="201"/>
      <c r="I142" s="204"/>
      <c r="J142" s="215">
        <f>BK142</f>
        <v>0</v>
      </c>
      <c r="K142" s="201"/>
      <c r="L142" s="206"/>
      <c r="M142" s="207"/>
      <c r="N142" s="208"/>
      <c r="O142" s="208"/>
      <c r="P142" s="209">
        <f>SUM(P143:P147)</f>
        <v>0</v>
      </c>
      <c r="Q142" s="208"/>
      <c r="R142" s="209">
        <f>SUM(R143:R147)</f>
        <v>0</v>
      </c>
      <c r="S142" s="208"/>
      <c r="T142" s="210">
        <f>SUM(T143:T147)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1" t="s">
        <v>161</v>
      </c>
      <c r="AT142" s="212" t="s">
        <v>72</v>
      </c>
      <c r="AU142" s="212" t="s">
        <v>81</v>
      </c>
      <c r="AY142" s="211" t="s">
        <v>122</v>
      </c>
      <c r="BK142" s="213">
        <f>SUM(BK143:BK147)</f>
        <v>0</v>
      </c>
    </row>
    <row r="143" s="2" customFormat="1" ht="16.5" customHeight="1">
      <c r="A143" s="35"/>
      <c r="B143" s="36"/>
      <c r="C143" s="216" t="s">
        <v>176</v>
      </c>
      <c r="D143" s="216" t="s">
        <v>126</v>
      </c>
      <c r="E143" s="217" t="s">
        <v>177</v>
      </c>
      <c r="F143" s="218" t="s">
        <v>178</v>
      </c>
      <c r="G143" s="219" t="s">
        <v>153</v>
      </c>
      <c r="H143" s="220">
        <v>1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38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130</v>
      </c>
      <c r="AT143" s="228" t="s">
        <v>126</v>
      </c>
      <c r="AU143" s="228" t="s">
        <v>83</v>
      </c>
      <c r="AY143" s="14" t="s">
        <v>122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81</v>
      </c>
      <c r="BK143" s="229">
        <f>ROUND(I143*H143,2)</f>
        <v>0</v>
      </c>
      <c r="BL143" s="14" t="s">
        <v>130</v>
      </c>
      <c r="BM143" s="228" t="s">
        <v>179</v>
      </c>
    </row>
    <row r="144" s="2" customFormat="1" ht="16.5" customHeight="1">
      <c r="A144" s="35"/>
      <c r="B144" s="36"/>
      <c r="C144" s="216" t="s">
        <v>180</v>
      </c>
      <c r="D144" s="216" t="s">
        <v>126</v>
      </c>
      <c r="E144" s="217" t="s">
        <v>181</v>
      </c>
      <c r="F144" s="218" t="s">
        <v>182</v>
      </c>
      <c r="G144" s="219" t="s">
        <v>140</v>
      </c>
      <c r="H144" s="220">
        <v>1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38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130</v>
      </c>
      <c r="AT144" s="228" t="s">
        <v>126</v>
      </c>
      <c r="AU144" s="228" t="s">
        <v>83</v>
      </c>
      <c r="AY144" s="14" t="s">
        <v>122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81</v>
      </c>
      <c r="BK144" s="229">
        <f>ROUND(I144*H144,2)</f>
        <v>0</v>
      </c>
      <c r="BL144" s="14" t="s">
        <v>130</v>
      </c>
      <c r="BM144" s="228" t="s">
        <v>183</v>
      </c>
    </row>
    <row r="145" s="2" customFormat="1" ht="33" customHeight="1">
      <c r="A145" s="35"/>
      <c r="B145" s="36"/>
      <c r="C145" s="216" t="s">
        <v>184</v>
      </c>
      <c r="D145" s="216" t="s">
        <v>126</v>
      </c>
      <c r="E145" s="217" t="s">
        <v>185</v>
      </c>
      <c r="F145" s="218" t="s">
        <v>186</v>
      </c>
      <c r="G145" s="219" t="s">
        <v>153</v>
      </c>
      <c r="H145" s="220">
        <v>1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38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130</v>
      </c>
      <c r="AT145" s="228" t="s">
        <v>126</v>
      </c>
      <c r="AU145" s="228" t="s">
        <v>83</v>
      </c>
      <c r="AY145" s="14" t="s">
        <v>122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81</v>
      </c>
      <c r="BK145" s="229">
        <f>ROUND(I145*H145,2)</f>
        <v>0</v>
      </c>
      <c r="BL145" s="14" t="s">
        <v>130</v>
      </c>
      <c r="BM145" s="228" t="s">
        <v>187</v>
      </c>
    </row>
    <row r="146" s="2" customFormat="1" ht="24.15" customHeight="1">
      <c r="A146" s="35"/>
      <c r="B146" s="36"/>
      <c r="C146" s="216" t="s">
        <v>188</v>
      </c>
      <c r="D146" s="216" t="s">
        <v>126</v>
      </c>
      <c r="E146" s="217" t="s">
        <v>189</v>
      </c>
      <c r="F146" s="218" t="s">
        <v>190</v>
      </c>
      <c r="G146" s="219" t="s">
        <v>153</v>
      </c>
      <c r="H146" s="220">
        <v>2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38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130</v>
      </c>
      <c r="AT146" s="228" t="s">
        <v>126</v>
      </c>
      <c r="AU146" s="228" t="s">
        <v>83</v>
      </c>
      <c r="AY146" s="14" t="s">
        <v>122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81</v>
      </c>
      <c r="BK146" s="229">
        <f>ROUND(I146*H146,2)</f>
        <v>0</v>
      </c>
      <c r="BL146" s="14" t="s">
        <v>130</v>
      </c>
      <c r="BM146" s="228" t="s">
        <v>191</v>
      </c>
    </row>
    <row r="147" s="2" customFormat="1" ht="16.5" customHeight="1">
      <c r="A147" s="35"/>
      <c r="B147" s="36"/>
      <c r="C147" s="216" t="s">
        <v>192</v>
      </c>
      <c r="D147" s="216" t="s">
        <v>126</v>
      </c>
      <c r="E147" s="217" t="s">
        <v>193</v>
      </c>
      <c r="F147" s="218" t="s">
        <v>194</v>
      </c>
      <c r="G147" s="219" t="s">
        <v>153</v>
      </c>
      <c r="H147" s="220">
        <v>1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38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130</v>
      </c>
      <c r="AT147" s="228" t="s">
        <v>126</v>
      </c>
      <c r="AU147" s="228" t="s">
        <v>83</v>
      </c>
      <c r="AY147" s="14" t="s">
        <v>122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81</v>
      </c>
      <c r="BK147" s="229">
        <f>ROUND(I147*H147,2)</f>
        <v>0</v>
      </c>
      <c r="BL147" s="14" t="s">
        <v>130</v>
      </c>
      <c r="BM147" s="228" t="s">
        <v>195</v>
      </c>
    </row>
    <row r="148" s="12" customFormat="1" ht="22.8" customHeight="1">
      <c r="A148" s="12"/>
      <c r="B148" s="200"/>
      <c r="C148" s="201"/>
      <c r="D148" s="202" t="s">
        <v>72</v>
      </c>
      <c r="E148" s="214" t="s">
        <v>196</v>
      </c>
      <c r="F148" s="214" t="s">
        <v>197</v>
      </c>
      <c r="G148" s="201"/>
      <c r="H148" s="201"/>
      <c r="I148" s="204"/>
      <c r="J148" s="215">
        <f>BK148</f>
        <v>0</v>
      </c>
      <c r="K148" s="201"/>
      <c r="L148" s="206"/>
      <c r="M148" s="207"/>
      <c r="N148" s="208"/>
      <c r="O148" s="208"/>
      <c r="P148" s="209">
        <f>SUM(P149:P156)</f>
        <v>0</v>
      </c>
      <c r="Q148" s="208"/>
      <c r="R148" s="209">
        <f>SUM(R149:R156)</f>
        <v>0</v>
      </c>
      <c r="S148" s="208"/>
      <c r="T148" s="210">
        <f>SUM(T149:T156)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1" t="s">
        <v>198</v>
      </c>
      <c r="AT148" s="212" t="s">
        <v>72</v>
      </c>
      <c r="AU148" s="212" t="s">
        <v>81</v>
      </c>
      <c r="AY148" s="211" t="s">
        <v>122</v>
      </c>
      <c r="BK148" s="213">
        <f>SUM(BK149:BK156)</f>
        <v>0</v>
      </c>
    </row>
    <row r="149" s="2" customFormat="1" ht="24.15" customHeight="1">
      <c r="A149" s="35"/>
      <c r="B149" s="36"/>
      <c r="C149" s="216" t="s">
        <v>199</v>
      </c>
      <c r="D149" s="216" t="s">
        <v>126</v>
      </c>
      <c r="E149" s="217" t="s">
        <v>200</v>
      </c>
      <c r="F149" s="218" t="s">
        <v>201</v>
      </c>
      <c r="G149" s="219" t="s">
        <v>202</v>
      </c>
      <c r="H149" s="220">
        <v>60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38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203</v>
      </c>
      <c r="AT149" s="228" t="s">
        <v>126</v>
      </c>
      <c r="AU149" s="228" t="s">
        <v>83</v>
      </c>
      <c r="AY149" s="14" t="s">
        <v>122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81</v>
      </c>
      <c r="BK149" s="229">
        <f>ROUND(I149*H149,2)</f>
        <v>0</v>
      </c>
      <c r="BL149" s="14" t="s">
        <v>203</v>
      </c>
      <c r="BM149" s="228" t="s">
        <v>204</v>
      </c>
    </row>
    <row r="150" s="2" customFormat="1" ht="16.5" customHeight="1">
      <c r="A150" s="35"/>
      <c r="B150" s="36"/>
      <c r="C150" s="216" t="s">
        <v>205</v>
      </c>
      <c r="D150" s="216" t="s">
        <v>126</v>
      </c>
      <c r="E150" s="217" t="s">
        <v>206</v>
      </c>
      <c r="F150" s="218" t="s">
        <v>207</v>
      </c>
      <c r="G150" s="219" t="s">
        <v>202</v>
      </c>
      <c r="H150" s="220">
        <v>80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38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208</v>
      </c>
      <c r="AT150" s="228" t="s">
        <v>126</v>
      </c>
      <c r="AU150" s="228" t="s">
        <v>83</v>
      </c>
      <c r="AY150" s="14" t="s">
        <v>122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81</v>
      </c>
      <c r="BK150" s="229">
        <f>ROUND(I150*H150,2)</f>
        <v>0</v>
      </c>
      <c r="BL150" s="14" t="s">
        <v>208</v>
      </c>
      <c r="BM150" s="228" t="s">
        <v>209</v>
      </c>
    </row>
    <row r="151" s="2" customFormat="1" ht="16.5" customHeight="1">
      <c r="A151" s="35"/>
      <c r="B151" s="36"/>
      <c r="C151" s="216" t="s">
        <v>210</v>
      </c>
      <c r="D151" s="216" t="s">
        <v>126</v>
      </c>
      <c r="E151" s="217" t="s">
        <v>211</v>
      </c>
      <c r="F151" s="218" t="s">
        <v>212</v>
      </c>
      <c r="G151" s="219" t="s">
        <v>202</v>
      </c>
      <c r="H151" s="220">
        <v>60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38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208</v>
      </c>
      <c r="AT151" s="228" t="s">
        <v>126</v>
      </c>
      <c r="AU151" s="228" t="s">
        <v>83</v>
      </c>
      <c r="AY151" s="14" t="s">
        <v>122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81</v>
      </c>
      <c r="BK151" s="229">
        <f>ROUND(I151*H151,2)</f>
        <v>0</v>
      </c>
      <c r="BL151" s="14" t="s">
        <v>208</v>
      </c>
      <c r="BM151" s="228" t="s">
        <v>213</v>
      </c>
    </row>
    <row r="152" s="2" customFormat="1" ht="16.5" customHeight="1">
      <c r="A152" s="35"/>
      <c r="B152" s="36"/>
      <c r="C152" s="216" t="s">
        <v>214</v>
      </c>
      <c r="D152" s="216" t="s">
        <v>126</v>
      </c>
      <c r="E152" s="217" t="s">
        <v>215</v>
      </c>
      <c r="F152" s="218" t="s">
        <v>216</v>
      </c>
      <c r="G152" s="219" t="s">
        <v>202</v>
      </c>
      <c r="H152" s="220">
        <v>12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38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208</v>
      </c>
      <c r="AT152" s="228" t="s">
        <v>126</v>
      </c>
      <c r="AU152" s="228" t="s">
        <v>83</v>
      </c>
      <c r="AY152" s="14" t="s">
        <v>122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81</v>
      </c>
      <c r="BK152" s="229">
        <f>ROUND(I152*H152,2)</f>
        <v>0</v>
      </c>
      <c r="BL152" s="14" t="s">
        <v>208</v>
      </c>
      <c r="BM152" s="228" t="s">
        <v>217</v>
      </c>
    </row>
    <row r="153" s="2" customFormat="1" ht="16.5" customHeight="1">
      <c r="A153" s="35"/>
      <c r="B153" s="36"/>
      <c r="C153" s="216" t="s">
        <v>218</v>
      </c>
      <c r="D153" s="216" t="s">
        <v>126</v>
      </c>
      <c r="E153" s="217" t="s">
        <v>219</v>
      </c>
      <c r="F153" s="218" t="s">
        <v>220</v>
      </c>
      <c r="G153" s="219" t="s">
        <v>202</v>
      </c>
      <c r="H153" s="220">
        <v>12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38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208</v>
      </c>
      <c r="AT153" s="228" t="s">
        <v>126</v>
      </c>
      <c r="AU153" s="228" t="s">
        <v>83</v>
      </c>
      <c r="AY153" s="14" t="s">
        <v>122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81</v>
      </c>
      <c r="BK153" s="229">
        <f>ROUND(I153*H153,2)</f>
        <v>0</v>
      </c>
      <c r="BL153" s="14" t="s">
        <v>208</v>
      </c>
      <c r="BM153" s="228" t="s">
        <v>221</v>
      </c>
    </row>
    <row r="154" s="2" customFormat="1" ht="16.5" customHeight="1">
      <c r="A154" s="35"/>
      <c r="B154" s="36"/>
      <c r="C154" s="216" t="s">
        <v>222</v>
      </c>
      <c r="D154" s="216" t="s">
        <v>126</v>
      </c>
      <c r="E154" s="217" t="s">
        <v>223</v>
      </c>
      <c r="F154" s="218" t="s">
        <v>224</v>
      </c>
      <c r="G154" s="219" t="s">
        <v>202</v>
      </c>
      <c r="H154" s="220">
        <v>40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38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208</v>
      </c>
      <c r="AT154" s="228" t="s">
        <v>126</v>
      </c>
      <c r="AU154" s="228" t="s">
        <v>83</v>
      </c>
      <c r="AY154" s="14" t="s">
        <v>122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81</v>
      </c>
      <c r="BK154" s="229">
        <f>ROUND(I154*H154,2)</f>
        <v>0</v>
      </c>
      <c r="BL154" s="14" t="s">
        <v>208</v>
      </c>
      <c r="BM154" s="228" t="s">
        <v>225</v>
      </c>
    </row>
    <row r="155" s="2" customFormat="1" ht="16.5" customHeight="1">
      <c r="A155" s="35"/>
      <c r="B155" s="36"/>
      <c r="C155" s="216" t="s">
        <v>226</v>
      </c>
      <c r="D155" s="216" t="s">
        <v>126</v>
      </c>
      <c r="E155" s="217" t="s">
        <v>227</v>
      </c>
      <c r="F155" s="218" t="s">
        <v>228</v>
      </c>
      <c r="G155" s="219" t="s">
        <v>202</v>
      </c>
      <c r="H155" s="220">
        <v>20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38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208</v>
      </c>
      <c r="AT155" s="228" t="s">
        <v>126</v>
      </c>
      <c r="AU155" s="228" t="s">
        <v>83</v>
      </c>
      <c r="AY155" s="14" t="s">
        <v>122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81</v>
      </c>
      <c r="BK155" s="229">
        <f>ROUND(I155*H155,2)</f>
        <v>0</v>
      </c>
      <c r="BL155" s="14" t="s">
        <v>208</v>
      </c>
      <c r="BM155" s="228" t="s">
        <v>229</v>
      </c>
    </row>
    <row r="156" s="2" customFormat="1" ht="16.5" customHeight="1">
      <c r="A156" s="35"/>
      <c r="B156" s="36"/>
      <c r="C156" s="216" t="s">
        <v>230</v>
      </c>
      <c r="D156" s="216" t="s">
        <v>126</v>
      </c>
      <c r="E156" s="217" t="s">
        <v>231</v>
      </c>
      <c r="F156" s="218" t="s">
        <v>232</v>
      </c>
      <c r="G156" s="219" t="s">
        <v>202</v>
      </c>
      <c r="H156" s="220">
        <v>20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38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130</v>
      </c>
      <c r="AT156" s="228" t="s">
        <v>126</v>
      </c>
      <c r="AU156" s="228" t="s">
        <v>83</v>
      </c>
      <c r="AY156" s="14" t="s">
        <v>122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81</v>
      </c>
      <c r="BK156" s="229">
        <f>ROUND(I156*H156,2)</f>
        <v>0</v>
      </c>
      <c r="BL156" s="14" t="s">
        <v>130</v>
      </c>
      <c r="BM156" s="228" t="s">
        <v>233</v>
      </c>
    </row>
    <row r="157" s="12" customFormat="1" ht="25.92" customHeight="1">
      <c r="A157" s="12"/>
      <c r="B157" s="200"/>
      <c r="C157" s="201"/>
      <c r="D157" s="202" t="s">
        <v>72</v>
      </c>
      <c r="E157" s="203" t="s">
        <v>234</v>
      </c>
      <c r="F157" s="203" t="s">
        <v>235</v>
      </c>
      <c r="G157" s="201"/>
      <c r="H157" s="201"/>
      <c r="I157" s="204"/>
      <c r="J157" s="205">
        <f>BK157</f>
        <v>0</v>
      </c>
      <c r="K157" s="201"/>
      <c r="L157" s="206"/>
      <c r="M157" s="207"/>
      <c r="N157" s="208"/>
      <c r="O157" s="208"/>
      <c r="P157" s="209">
        <f>SUM(P158:P161)</f>
        <v>0</v>
      </c>
      <c r="Q157" s="208"/>
      <c r="R157" s="209">
        <f>SUM(R158:R161)</f>
        <v>0.00080000000000000004</v>
      </c>
      <c r="S157" s="208"/>
      <c r="T157" s="210">
        <f>SUM(T158:T161)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1" t="s">
        <v>83</v>
      </c>
      <c r="AT157" s="212" t="s">
        <v>72</v>
      </c>
      <c r="AU157" s="212" t="s">
        <v>73</v>
      </c>
      <c r="AY157" s="211" t="s">
        <v>122</v>
      </c>
      <c r="BK157" s="213">
        <f>SUM(BK158:BK161)</f>
        <v>0</v>
      </c>
    </row>
    <row r="158" s="2" customFormat="1" ht="24.15" customHeight="1">
      <c r="A158" s="35"/>
      <c r="B158" s="36"/>
      <c r="C158" s="216" t="s">
        <v>7</v>
      </c>
      <c r="D158" s="216" t="s">
        <v>126</v>
      </c>
      <c r="E158" s="217" t="s">
        <v>236</v>
      </c>
      <c r="F158" s="218" t="s">
        <v>237</v>
      </c>
      <c r="G158" s="219" t="s">
        <v>140</v>
      </c>
      <c r="H158" s="220">
        <v>1</v>
      </c>
      <c r="I158" s="221"/>
      <c r="J158" s="222">
        <f>ROUND(I158*H158,2)</f>
        <v>0</v>
      </c>
      <c r="K158" s="223"/>
      <c r="L158" s="41"/>
      <c r="M158" s="224" t="s">
        <v>1</v>
      </c>
      <c r="N158" s="225" t="s">
        <v>38</v>
      </c>
      <c r="O158" s="88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130</v>
      </c>
      <c r="AT158" s="228" t="s">
        <v>126</v>
      </c>
      <c r="AU158" s="228" t="s">
        <v>81</v>
      </c>
      <c r="AY158" s="14" t="s">
        <v>122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81</v>
      </c>
      <c r="BK158" s="229">
        <f>ROUND(I158*H158,2)</f>
        <v>0</v>
      </c>
      <c r="BL158" s="14" t="s">
        <v>130</v>
      </c>
      <c r="BM158" s="228" t="s">
        <v>238</v>
      </c>
    </row>
    <row r="159" s="2" customFormat="1" ht="37.8" customHeight="1">
      <c r="A159" s="35"/>
      <c r="B159" s="36"/>
      <c r="C159" s="216" t="s">
        <v>239</v>
      </c>
      <c r="D159" s="216" t="s">
        <v>126</v>
      </c>
      <c r="E159" s="217" t="s">
        <v>240</v>
      </c>
      <c r="F159" s="218" t="s">
        <v>241</v>
      </c>
      <c r="G159" s="219" t="s">
        <v>140</v>
      </c>
      <c r="H159" s="220">
        <v>1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38</v>
      </c>
      <c r="O159" s="88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130</v>
      </c>
      <c r="AT159" s="228" t="s">
        <v>126</v>
      </c>
      <c r="AU159" s="228" t="s">
        <v>81</v>
      </c>
      <c r="AY159" s="14" t="s">
        <v>122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81</v>
      </c>
      <c r="BK159" s="229">
        <f>ROUND(I159*H159,2)</f>
        <v>0</v>
      </c>
      <c r="BL159" s="14" t="s">
        <v>130</v>
      </c>
      <c r="BM159" s="228" t="s">
        <v>242</v>
      </c>
    </row>
    <row r="160" s="2" customFormat="1" ht="16.5" customHeight="1">
      <c r="A160" s="35"/>
      <c r="B160" s="36"/>
      <c r="C160" s="230" t="s">
        <v>243</v>
      </c>
      <c r="D160" s="230" t="s">
        <v>120</v>
      </c>
      <c r="E160" s="231" t="s">
        <v>244</v>
      </c>
      <c r="F160" s="232" t="s">
        <v>245</v>
      </c>
      <c r="G160" s="233" t="s">
        <v>140</v>
      </c>
      <c r="H160" s="234">
        <v>1</v>
      </c>
      <c r="I160" s="235"/>
      <c r="J160" s="236">
        <f>ROUND(I160*H160,2)</f>
        <v>0</v>
      </c>
      <c r="K160" s="237"/>
      <c r="L160" s="238"/>
      <c r="M160" s="239" t="s">
        <v>1</v>
      </c>
      <c r="N160" s="240" t="s">
        <v>38</v>
      </c>
      <c r="O160" s="88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157</v>
      </c>
      <c r="AT160" s="228" t="s">
        <v>120</v>
      </c>
      <c r="AU160" s="228" t="s">
        <v>81</v>
      </c>
      <c r="AY160" s="14" t="s">
        <v>122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81</v>
      </c>
      <c r="BK160" s="229">
        <f>ROUND(I160*H160,2)</f>
        <v>0</v>
      </c>
      <c r="BL160" s="14" t="s">
        <v>130</v>
      </c>
      <c r="BM160" s="228" t="s">
        <v>246</v>
      </c>
    </row>
    <row r="161" s="2" customFormat="1" ht="37.8" customHeight="1">
      <c r="A161" s="35"/>
      <c r="B161" s="36"/>
      <c r="C161" s="230" t="s">
        <v>247</v>
      </c>
      <c r="D161" s="230" t="s">
        <v>120</v>
      </c>
      <c r="E161" s="231" t="s">
        <v>248</v>
      </c>
      <c r="F161" s="232" t="s">
        <v>249</v>
      </c>
      <c r="G161" s="233" t="s">
        <v>140</v>
      </c>
      <c r="H161" s="234">
        <v>1</v>
      </c>
      <c r="I161" s="235"/>
      <c r="J161" s="236">
        <f>ROUND(I161*H161,2)</f>
        <v>0</v>
      </c>
      <c r="K161" s="237"/>
      <c r="L161" s="238"/>
      <c r="M161" s="239" t="s">
        <v>1</v>
      </c>
      <c r="N161" s="240" t="s">
        <v>38</v>
      </c>
      <c r="O161" s="88"/>
      <c r="P161" s="226">
        <f>O161*H161</f>
        <v>0</v>
      </c>
      <c r="Q161" s="226">
        <v>0.00080000000000000004</v>
      </c>
      <c r="R161" s="226">
        <f>Q161*H161</f>
        <v>0.00080000000000000004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135</v>
      </c>
      <c r="AT161" s="228" t="s">
        <v>120</v>
      </c>
      <c r="AU161" s="228" t="s">
        <v>81</v>
      </c>
      <c r="AY161" s="14" t="s">
        <v>122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81</v>
      </c>
      <c r="BK161" s="229">
        <f>ROUND(I161*H161,2)</f>
        <v>0</v>
      </c>
      <c r="BL161" s="14" t="s">
        <v>135</v>
      </c>
      <c r="BM161" s="228" t="s">
        <v>250</v>
      </c>
    </row>
    <row r="162" s="12" customFormat="1" ht="25.92" customHeight="1">
      <c r="A162" s="12"/>
      <c r="B162" s="200"/>
      <c r="C162" s="201"/>
      <c r="D162" s="202" t="s">
        <v>72</v>
      </c>
      <c r="E162" s="203" t="s">
        <v>251</v>
      </c>
      <c r="F162" s="203" t="s">
        <v>252</v>
      </c>
      <c r="G162" s="201"/>
      <c r="H162" s="201"/>
      <c r="I162" s="204"/>
      <c r="J162" s="205">
        <f>BK162</f>
        <v>0</v>
      </c>
      <c r="K162" s="201"/>
      <c r="L162" s="206"/>
      <c r="M162" s="207"/>
      <c r="N162" s="208"/>
      <c r="O162" s="208"/>
      <c r="P162" s="209">
        <f>P163+P169</f>
        <v>0</v>
      </c>
      <c r="Q162" s="208"/>
      <c r="R162" s="209">
        <f>R163+R169</f>
        <v>0.00081999999999999998</v>
      </c>
      <c r="S162" s="208"/>
      <c r="T162" s="210">
        <f>T163+T169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1" t="s">
        <v>198</v>
      </c>
      <c r="AT162" s="212" t="s">
        <v>72</v>
      </c>
      <c r="AU162" s="212" t="s">
        <v>73</v>
      </c>
      <c r="AY162" s="211" t="s">
        <v>122</v>
      </c>
      <c r="BK162" s="213">
        <f>BK163+BK169</f>
        <v>0</v>
      </c>
    </row>
    <row r="163" s="12" customFormat="1" ht="22.8" customHeight="1">
      <c r="A163" s="12"/>
      <c r="B163" s="200"/>
      <c r="C163" s="201"/>
      <c r="D163" s="202" t="s">
        <v>72</v>
      </c>
      <c r="E163" s="214" t="s">
        <v>253</v>
      </c>
      <c r="F163" s="214" t="s">
        <v>254</v>
      </c>
      <c r="G163" s="201"/>
      <c r="H163" s="201"/>
      <c r="I163" s="204"/>
      <c r="J163" s="215">
        <f>BK163</f>
        <v>0</v>
      </c>
      <c r="K163" s="201"/>
      <c r="L163" s="206"/>
      <c r="M163" s="207"/>
      <c r="N163" s="208"/>
      <c r="O163" s="208"/>
      <c r="P163" s="209">
        <f>SUM(P164:P168)</f>
        <v>0</v>
      </c>
      <c r="Q163" s="208"/>
      <c r="R163" s="209">
        <f>SUM(R164:R168)</f>
        <v>0.00081999999999999998</v>
      </c>
      <c r="S163" s="208"/>
      <c r="T163" s="210">
        <f>SUM(T164:T168)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1" t="s">
        <v>161</v>
      </c>
      <c r="AT163" s="212" t="s">
        <v>72</v>
      </c>
      <c r="AU163" s="212" t="s">
        <v>81</v>
      </c>
      <c r="AY163" s="211" t="s">
        <v>122</v>
      </c>
      <c r="BK163" s="213">
        <f>SUM(BK164:BK168)</f>
        <v>0</v>
      </c>
    </row>
    <row r="164" s="2" customFormat="1" ht="21.75" customHeight="1">
      <c r="A164" s="35"/>
      <c r="B164" s="36"/>
      <c r="C164" s="216" t="s">
        <v>255</v>
      </c>
      <c r="D164" s="216" t="s">
        <v>126</v>
      </c>
      <c r="E164" s="217" t="s">
        <v>256</v>
      </c>
      <c r="F164" s="218" t="s">
        <v>257</v>
      </c>
      <c r="G164" s="219" t="s">
        <v>153</v>
      </c>
      <c r="H164" s="220">
        <v>2</v>
      </c>
      <c r="I164" s="221"/>
      <c r="J164" s="222">
        <f>ROUND(I164*H164,2)</f>
        <v>0</v>
      </c>
      <c r="K164" s="223"/>
      <c r="L164" s="41"/>
      <c r="M164" s="224" t="s">
        <v>1</v>
      </c>
      <c r="N164" s="225" t="s">
        <v>38</v>
      </c>
      <c r="O164" s="88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130</v>
      </c>
      <c r="AT164" s="228" t="s">
        <v>126</v>
      </c>
      <c r="AU164" s="228" t="s">
        <v>83</v>
      </c>
      <c r="AY164" s="14" t="s">
        <v>122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81</v>
      </c>
      <c r="BK164" s="229">
        <f>ROUND(I164*H164,2)</f>
        <v>0</v>
      </c>
      <c r="BL164" s="14" t="s">
        <v>130</v>
      </c>
      <c r="BM164" s="228" t="s">
        <v>258</v>
      </c>
    </row>
    <row r="165" s="2" customFormat="1" ht="16.5" customHeight="1">
      <c r="A165" s="35"/>
      <c r="B165" s="36"/>
      <c r="C165" s="230" t="s">
        <v>259</v>
      </c>
      <c r="D165" s="230" t="s">
        <v>120</v>
      </c>
      <c r="E165" s="231" t="s">
        <v>260</v>
      </c>
      <c r="F165" s="232" t="s">
        <v>261</v>
      </c>
      <c r="G165" s="233" t="s">
        <v>140</v>
      </c>
      <c r="H165" s="234">
        <v>1</v>
      </c>
      <c r="I165" s="235"/>
      <c r="J165" s="236">
        <f>ROUND(I165*H165,2)</f>
        <v>0</v>
      </c>
      <c r="K165" s="237"/>
      <c r="L165" s="238"/>
      <c r="M165" s="239" t="s">
        <v>1</v>
      </c>
      <c r="N165" s="240" t="s">
        <v>38</v>
      </c>
      <c r="O165" s="88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157</v>
      </c>
      <c r="AT165" s="228" t="s">
        <v>120</v>
      </c>
      <c r="AU165" s="228" t="s">
        <v>83</v>
      </c>
      <c r="AY165" s="14" t="s">
        <v>122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81</v>
      </c>
      <c r="BK165" s="229">
        <f>ROUND(I165*H165,2)</f>
        <v>0</v>
      </c>
      <c r="BL165" s="14" t="s">
        <v>130</v>
      </c>
      <c r="BM165" s="228" t="s">
        <v>262</v>
      </c>
    </row>
    <row r="166" s="2" customFormat="1" ht="16.5" customHeight="1">
      <c r="A166" s="35"/>
      <c r="B166" s="36"/>
      <c r="C166" s="230" t="s">
        <v>8</v>
      </c>
      <c r="D166" s="230" t="s">
        <v>120</v>
      </c>
      <c r="E166" s="231" t="s">
        <v>263</v>
      </c>
      <c r="F166" s="232" t="s">
        <v>264</v>
      </c>
      <c r="G166" s="233" t="s">
        <v>140</v>
      </c>
      <c r="H166" s="234">
        <v>1</v>
      </c>
      <c r="I166" s="235"/>
      <c r="J166" s="236">
        <f>ROUND(I166*H166,2)</f>
        <v>0</v>
      </c>
      <c r="K166" s="237"/>
      <c r="L166" s="238"/>
      <c r="M166" s="239" t="s">
        <v>1</v>
      </c>
      <c r="N166" s="240" t="s">
        <v>38</v>
      </c>
      <c r="O166" s="88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157</v>
      </c>
      <c r="AT166" s="228" t="s">
        <v>120</v>
      </c>
      <c r="AU166" s="228" t="s">
        <v>83</v>
      </c>
      <c r="AY166" s="14" t="s">
        <v>122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81</v>
      </c>
      <c r="BK166" s="229">
        <f>ROUND(I166*H166,2)</f>
        <v>0</v>
      </c>
      <c r="BL166" s="14" t="s">
        <v>130</v>
      </c>
      <c r="BM166" s="228" t="s">
        <v>265</v>
      </c>
    </row>
    <row r="167" s="2" customFormat="1" ht="24.15" customHeight="1">
      <c r="A167" s="35"/>
      <c r="B167" s="36"/>
      <c r="C167" s="230" t="s">
        <v>266</v>
      </c>
      <c r="D167" s="230" t="s">
        <v>120</v>
      </c>
      <c r="E167" s="231" t="s">
        <v>267</v>
      </c>
      <c r="F167" s="232" t="s">
        <v>268</v>
      </c>
      <c r="G167" s="233" t="s">
        <v>140</v>
      </c>
      <c r="H167" s="234">
        <v>1</v>
      </c>
      <c r="I167" s="235"/>
      <c r="J167" s="236">
        <f>ROUND(I167*H167,2)</f>
        <v>0</v>
      </c>
      <c r="K167" s="237"/>
      <c r="L167" s="238"/>
      <c r="M167" s="239" t="s">
        <v>1</v>
      </c>
      <c r="N167" s="240" t="s">
        <v>38</v>
      </c>
      <c r="O167" s="88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157</v>
      </c>
      <c r="AT167" s="228" t="s">
        <v>120</v>
      </c>
      <c r="AU167" s="228" t="s">
        <v>83</v>
      </c>
      <c r="AY167" s="14" t="s">
        <v>122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81</v>
      </c>
      <c r="BK167" s="229">
        <f>ROUND(I167*H167,2)</f>
        <v>0</v>
      </c>
      <c r="BL167" s="14" t="s">
        <v>130</v>
      </c>
      <c r="BM167" s="228" t="s">
        <v>269</v>
      </c>
    </row>
    <row r="168" s="2" customFormat="1" ht="24.15" customHeight="1">
      <c r="A168" s="35"/>
      <c r="B168" s="36"/>
      <c r="C168" s="230" t="s">
        <v>270</v>
      </c>
      <c r="D168" s="230" t="s">
        <v>120</v>
      </c>
      <c r="E168" s="231" t="s">
        <v>271</v>
      </c>
      <c r="F168" s="232" t="s">
        <v>272</v>
      </c>
      <c r="G168" s="233" t="s">
        <v>140</v>
      </c>
      <c r="H168" s="234">
        <v>1</v>
      </c>
      <c r="I168" s="235"/>
      <c r="J168" s="236">
        <f>ROUND(I168*H168,2)</f>
        <v>0</v>
      </c>
      <c r="K168" s="237"/>
      <c r="L168" s="238"/>
      <c r="M168" s="239" t="s">
        <v>1</v>
      </c>
      <c r="N168" s="240" t="s">
        <v>38</v>
      </c>
      <c r="O168" s="88"/>
      <c r="P168" s="226">
        <f>O168*H168</f>
        <v>0</v>
      </c>
      <c r="Q168" s="226">
        <v>0.00081999999999999998</v>
      </c>
      <c r="R168" s="226">
        <f>Q168*H168</f>
        <v>0.00081999999999999998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135</v>
      </c>
      <c r="AT168" s="228" t="s">
        <v>120</v>
      </c>
      <c r="AU168" s="228" t="s">
        <v>83</v>
      </c>
      <c r="AY168" s="14" t="s">
        <v>122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4" t="s">
        <v>81</v>
      </c>
      <c r="BK168" s="229">
        <f>ROUND(I168*H168,2)</f>
        <v>0</v>
      </c>
      <c r="BL168" s="14" t="s">
        <v>135</v>
      </c>
      <c r="BM168" s="228" t="s">
        <v>273</v>
      </c>
    </row>
    <row r="169" s="12" customFormat="1" ht="22.8" customHeight="1">
      <c r="A169" s="12"/>
      <c r="B169" s="200"/>
      <c r="C169" s="201"/>
      <c r="D169" s="202" t="s">
        <v>72</v>
      </c>
      <c r="E169" s="214" t="s">
        <v>274</v>
      </c>
      <c r="F169" s="214" t="s">
        <v>275</v>
      </c>
      <c r="G169" s="201"/>
      <c r="H169" s="201"/>
      <c r="I169" s="204"/>
      <c r="J169" s="215">
        <f>BK169</f>
        <v>0</v>
      </c>
      <c r="K169" s="201"/>
      <c r="L169" s="206"/>
      <c r="M169" s="207"/>
      <c r="N169" s="208"/>
      <c r="O169" s="208"/>
      <c r="P169" s="209">
        <f>SUM(P170:P181)</f>
        <v>0</v>
      </c>
      <c r="Q169" s="208"/>
      <c r="R169" s="209">
        <f>SUM(R170:R181)</f>
        <v>0</v>
      </c>
      <c r="S169" s="208"/>
      <c r="T169" s="210">
        <f>SUM(T170:T181)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1" t="s">
        <v>198</v>
      </c>
      <c r="AT169" s="212" t="s">
        <v>72</v>
      </c>
      <c r="AU169" s="212" t="s">
        <v>81</v>
      </c>
      <c r="AY169" s="211" t="s">
        <v>122</v>
      </c>
      <c r="BK169" s="213">
        <f>SUM(BK170:BK181)</f>
        <v>0</v>
      </c>
    </row>
    <row r="170" s="2" customFormat="1" ht="24.15" customHeight="1">
      <c r="A170" s="35"/>
      <c r="B170" s="36"/>
      <c r="C170" s="216" t="s">
        <v>81</v>
      </c>
      <c r="D170" s="216" t="s">
        <v>126</v>
      </c>
      <c r="E170" s="217" t="s">
        <v>276</v>
      </c>
      <c r="F170" s="218" t="s">
        <v>277</v>
      </c>
      <c r="G170" s="219" t="s">
        <v>153</v>
      </c>
      <c r="H170" s="220">
        <v>100</v>
      </c>
      <c r="I170" s="221"/>
      <c r="J170" s="222">
        <f>ROUND(I170*H170,2)</f>
        <v>0</v>
      </c>
      <c r="K170" s="223"/>
      <c r="L170" s="41"/>
      <c r="M170" s="224" t="s">
        <v>1</v>
      </c>
      <c r="N170" s="225" t="s">
        <v>38</v>
      </c>
      <c r="O170" s="88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208</v>
      </c>
      <c r="AT170" s="228" t="s">
        <v>126</v>
      </c>
      <c r="AU170" s="228" t="s">
        <v>83</v>
      </c>
      <c r="AY170" s="14" t="s">
        <v>122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4" t="s">
        <v>81</v>
      </c>
      <c r="BK170" s="229">
        <f>ROUND(I170*H170,2)</f>
        <v>0</v>
      </c>
      <c r="BL170" s="14" t="s">
        <v>208</v>
      </c>
      <c r="BM170" s="228" t="s">
        <v>278</v>
      </c>
    </row>
    <row r="171" s="2" customFormat="1" ht="21.75" customHeight="1">
      <c r="A171" s="35"/>
      <c r="B171" s="36"/>
      <c r="C171" s="230" t="s">
        <v>83</v>
      </c>
      <c r="D171" s="230" t="s">
        <v>120</v>
      </c>
      <c r="E171" s="231" t="s">
        <v>279</v>
      </c>
      <c r="F171" s="232" t="s">
        <v>280</v>
      </c>
      <c r="G171" s="233" t="s">
        <v>153</v>
      </c>
      <c r="H171" s="234">
        <v>100</v>
      </c>
      <c r="I171" s="235"/>
      <c r="J171" s="236">
        <f>ROUND(I171*H171,2)</f>
        <v>0</v>
      </c>
      <c r="K171" s="237"/>
      <c r="L171" s="238"/>
      <c r="M171" s="239" t="s">
        <v>1</v>
      </c>
      <c r="N171" s="240" t="s">
        <v>38</v>
      </c>
      <c r="O171" s="88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208</v>
      </c>
      <c r="AT171" s="228" t="s">
        <v>120</v>
      </c>
      <c r="AU171" s="228" t="s">
        <v>83</v>
      </c>
      <c r="AY171" s="14" t="s">
        <v>122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4" t="s">
        <v>81</v>
      </c>
      <c r="BK171" s="229">
        <f>ROUND(I171*H171,2)</f>
        <v>0</v>
      </c>
      <c r="BL171" s="14" t="s">
        <v>208</v>
      </c>
      <c r="BM171" s="228" t="s">
        <v>281</v>
      </c>
    </row>
    <row r="172" s="2" customFormat="1" ht="24.15" customHeight="1">
      <c r="A172" s="35"/>
      <c r="B172" s="36"/>
      <c r="C172" s="216" t="s">
        <v>161</v>
      </c>
      <c r="D172" s="216" t="s">
        <v>126</v>
      </c>
      <c r="E172" s="217" t="s">
        <v>282</v>
      </c>
      <c r="F172" s="218" t="s">
        <v>283</v>
      </c>
      <c r="G172" s="219" t="s">
        <v>153</v>
      </c>
      <c r="H172" s="220">
        <v>100</v>
      </c>
      <c r="I172" s="221"/>
      <c r="J172" s="222">
        <f>ROUND(I172*H172,2)</f>
        <v>0</v>
      </c>
      <c r="K172" s="223"/>
      <c r="L172" s="41"/>
      <c r="M172" s="224" t="s">
        <v>1</v>
      </c>
      <c r="N172" s="225" t="s">
        <v>38</v>
      </c>
      <c r="O172" s="88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208</v>
      </c>
      <c r="AT172" s="228" t="s">
        <v>126</v>
      </c>
      <c r="AU172" s="228" t="s">
        <v>83</v>
      </c>
      <c r="AY172" s="14" t="s">
        <v>122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81</v>
      </c>
      <c r="BK172" s="229">
        <f>ROUND(I172*H172,2)</f>
        <v>0</v>
      </c>
      <c r="BL172" s="14" t="s">
        <v>208</v>
      </c>
      <c r="BM172" s="228" t="s">
        <v>284</v>
      </c>
    </row>
    <row r="173" s="2" customFormat="1" ht="37.8" customHeight="1">
      <c r="A173" s="35"/>
      <c r="B173" s="36"/>
      <c r="C173" s="230" t="s">
        <v>198</v>
      </c>
      <c r="D173" s="230" t="s">
        <v>120</v>
      </c>
      <c r="E173" s="231" t="s">
        <v>285</v>
      </c>
      <c r="F173" s="232" t="s">
        <v>286</v>
      </c>
      <c r="G173" s="233" t="s">
        <v>153</v>
      </c>
      <c r="H173" s="234">
        <v>100</v>
      </c>
      <c r="I173" s="235"/>
      <c r="J173" s="236">
        <f>ROUND(I173*H173,2)</f>
        <v>0</v>
      </c>
      <c r="K173" s="237"/>
      <c r="L173" s="238"/>
      <c r="M173" s="239" t="s">
        <v>1</v>
      </c>
      <c r="N173" s="240" t="s">
        <v>38</v>
      </c>
      <c r="O173" s="88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208</v>
      </c>
      <c r="AT173" s="228" t="s">
        <v>120</v>
      </c>
      <c r="AU173" s="228" t="s">
        <v>83</v>
      </c>
      <c r="AY173" s="14" t="s">
        <v>122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4" t="s">
        <v>81</v>
      </c>
      <c r="BK173" s="229">
        <f>ROUND(I173*H173,2)</f>
        <v>0</v>
      </c>
      <c r="BL173" s="14" t="s">
        <v>208</v>
      </c>
      <c r="BM173" s="228" t="s">
        <v>287</v>
      </c>
    </row>
    <row r="174" s="2" customFormat="1" ht="24.15" customHeight="1">
      <c r="A174" s="35"/>
      <c r="B174" s="36"/>
      <c r="C174" s="216" t="s">
        <v>288</v>
      </c>
      <c r="D174" s="216" t="s">
        <v>126</v>
      </c>
      <c r="E174" s="217" t="s">
        <v>289</v>
      </c>
      <c r="F174" s="218" t="s">
        <v>290</v>
      </c>
      <c r="G174" s="219" t="s">
        <v>153</v>
      </c>
      <c r="H174" s="220">
        <v>1</v>
      </c>
      <c r="I174" s="221"/>
      <c r="J174" s="222">
        <f>ROUND(I174*H174,2)</f>
        <v>0</v>
      </c>
      <c r="K174" s="223"/>
      <c r="L174" s="41"/>
      <c r="M174" s="224" t="s">
        <v>1</v>
      </c>
      <c r="N174" s="225" t="s">
        <v>38</v>
      </c>
      <c r="O174" s="88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208</v>
      </c>
      <c r="AT174" s="228" t="s">
        <v>126</v>
      </c>
      <c r="AU174" s="228" t="s">
        <v>83</v>
      </c>
      <c r="AY174" s="14" t="s">
        <v>122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4" t="s">
        <v>81</v>
      </c>
      <c r="BK174" s="229">
        <f>ROUND(I174*H174,2)</f>
        <v>0</v>
      </c>
      <c r="BL174" s="14" t="s">
        <v>208</v>
      </c>
      <c r="BM174" s="228" t="s">
        <v>291</v>
      </c>
    </row>
    <row r="175" s="2" customFormat="1" ht="37.8" customHeight="1">
      <c r="A175" s="35"/>
      <c r="B175" s="36"/>
      <c r="C175" s="230" t="s">
        <v>292</v>
      </c>
      <c r="D175" s="230" t="s">
        <v>120</v>
      </c>
      <c r="E175" s="231" t="s">
        <v>293</v>
      </c>
      <c r="F175" s="232" t="s">
        <v>294</v>
      </c>
      <c r="G175" s="233" t="s">
        <v>153</v>
      </c>
      <c r="H175" s="234">
        <v>1</v>
      </c>
      <c r="I175" s="235"/>
      <c r="J175" s="236">
        <f>ROUND(I175*H175,2)</f>
        <v>0</v>
      </c>
      <c r="K175" s="237"/>
      <c r="L175" s="238"/>
      <c r="M175" s="239" t="s">
        <v>1</v>
      </c>
      <c r="N175" s="240" t="s">
        <v>38</v>
      </c>
      <c r="O175" s="88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8" t="s">
        <v>208</v>
      </c>
      <c r="AT175" s="228" t="s">
        <v>120</v>
      </c>
      <c r="AU175" s="228" t="s">
        <v>83</v>
      </c>
      <c r="AY175" s="14" t="s">
        <v>122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4" t="s">
        <v>81</v>
      </c>
      <c r="BK175" s="229">
        <f>ROUND(I175*H175,2)</f>
        <v>0</v>
      </c>
      <c r="BL175" s="14" t="s">
        <v>208</v>
      </c>
      <c r="BM175" s="228" t="s">
        <v>295</v>
      </c>
    </row>
    <row r="176" s="2" customFormat="1" ht="16.5" customHeight="1">
      <c r="A176" s="35"/>
      <c r="B176" s="36"/>
      <c r="C176" s="216" t="s">
        <v>296</v>
      </c>
      <c r="D176" s="216" t="s">
        <v>126</v>
      </c>
      <c r="E176" s="217" t="s">
        <v>297</v>
      </c>
      <c r="F176" s="218" t="s">
        <v>298</v>
      </c>
      <c r="G176" s="219" t="s">
        <v>153</v>
      </c>
      <c r="H176" s="220">
        <v>100</v>
      </c>
      <c r="I176" s="221"/>
      <c r="J176" s="222">
        <f>ROUND(I176*H176,2)</f>
        <v>0</v>
      </c>
      <c r="K176" s="223"/>
      <c r="L176" s="41"/>
      <c r="M176" s="224" t="s">
        <v>1</v>
      </c>
      <c r="N176" s="225" t="s">
        <v>38</v>
      </c>
      <c r="O176" s="88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208</v>
      </c>
      <c r="AT176" s="228" t="s">
        <v>126</v>
      </c>
      <c r="AU176" s="228" t="s">
        <v>83</v>
      </c>
      <c r="AY176" s="14" t="s">
        <v>122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4" t="s">
        <v>81</v>
      </c>
      <c r="BK176" s="229">
        <f>ROUND(I176*H176,2)</f>
        <v>0</v>
      </c>
      <c r="BL176" s="14" t="s">
        <v>208</v>
      </c>
      <c r="BM176" s="228" t="s">
        <v>299</v>
      </c>
    </row>
    <row r="177" s="2" customFormat="1" ht="16.5" customHeight="1">
      <c r="A177" s="35"/>
      <c r="B177" s="36"/>
      <c r="C177" s="230" t="s">
        <v>300</v>
      </c>
      <c r="D177" s="230" t="s">
        <v>120</v>
      </c>
      <c r="E177" s="231" t="s">
        <v>301</v>
      </c>
      <c r="F177" s="232" t="s">
        <v>302</v>
      </c>
      <c r="G177" s="233" t="s">
        <v>153</v>
      </c>
      <c r="H177" s="234">
        <v>100</v>
      </c>
      <c r="I177" s="235"/>
      <c r="J177" s="236">
        <f>ROUND(I177*H177,2)</f>
        <v>0</v>
      </c>
      <c r="K177" s="237"/>
      <c r="L177" s="238"/>
      <c r="M177" s="239" t="s">
        <v>1</v>
      </c>
      <c r="N177" s="240" t="s">
        <v>38</v>
      </c>
      <c r="O177" s="88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8" t="s">
        <v>208</v>
      </c>
      <c r="AT177" s="228" t="s">
        <v>120</v>
      </c>
      <c r="AU177" s="228" t="s">
        <v>83</v>
      </c>
      <c r="AY177" s="14" t="s">
        <v>122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4" t="s">
        <v>81</v>
      </c>
      <c r="BK177" s="229">
        <f>ROUND(I177*H177,2)</f>
        <v>0</v>
      </c>
      <c r="BL177" s="14" t="s">
        <v>208</v>
      </c>
      <c r="BM177" s="228" t="s">
        <v>303</v>
      </c>
    </row>
    <row r="178" s="2" customFormat="1" ht="16.5" customHeight="1">
      <c r="A178" s="35"/>
      <c r="B178" s="36"/>
      <c r="C178" s="216" t="s">
        <v>304</v>
      </c>
      <c r="D178" s="216" t="s">
        <v>126</v>
      </c>
      <c r="E178" s="217" t="s">
        <v>305</v>
      </c>
      <c r="F178" s="218" t="s">
        <v>306</v>
      </c>
      <c r="G178" s="219" t="s">
        <v>140</v>
      </c>
      <c r="H178" s="220">
        <v>1</v>
      </c>
      <c r="I178" s="221"/>
      <c r="J178" s="222">
        <f>ROUND(I178*H178,2)</f>
        <v>0</v>
      </c>
      <c r="K178" s="223"/>
      <c r="L178" s="41"/>
      <c r="M178" s="224" t="s">
        <v>1</v>
      </c>
      <c r="N178" s="225" t="s">
        <v>38</v>
      </c>
      <c r="O178" s="88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208</v>
      </c>
      <c r="AT178" s="228" t="s">
        <v>126</v>
      </c>
      <c r="AU178" s="228" t="s">
        <v>83</v>
      </c>
      <c r="AY178" s="14" t="s">
        <v>122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4" t="s">
        <v>81</v>
      </c>
      <c r="BK178" s="229">
        <f>ROUND(I178*H178,2)</f>
        <v>0</v>
      </c>
      <c r="BL178" s="14" t="s">
        <v>208</v>
      </c>
      <c r="BM178" s="228" t="s">
        <v>307</v>
      </c>
    </row>
    <row r="179" s="2" customFormat="1" ht="24.15" customHeight="1">
      <c r="A179" s="35"/>
      <c r="B179" s="36"/>
      <c r="C179" s="230" t="s">
        <v>308</v>
      </c>
      <c r="D179" s="230" t="s">
        <v>120</v>
      </c>
      <c r="E179" s="231" t="s">
        <v>309</v>
      </c>
      <c r="F179" s="232" t="s">
        <v>310</v>
      </c>
      <c r="G179" s="233" t="s">
        <v>140</v>
      </c>
      <c r="H179" s="234">
        <v>1</v>
      </c>
      <c r="I179" s="235"/>
      <c r="J179" s="236">
        <f>ROUND(I179*H179,2)</f>
        <v>0</v>
      </c>
      <c r="K179" s="237"/>
      <c r="L179" s="238"/>
      <c r="M179" s="239" t="s">
        <v>1</v>
      </c>
      <c r="N179" s="240" t="s">
        <v>38</v>
      </c>
      <c r="O179" s="88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8" t="s">
        <v>208</v>
      </c>
      <c r="AT179" s="228" t="s">
        <v>120</v>
      </c>
      <c r="AU179" s="228" t="s">
        <v>83</v>
      </c>
      <c r="AY179" s="14" t="s">
        <v>122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4" t="s">
        <v>81</v>
      </c>
      <c r="BK179" s="229">
        <f>ROUND(I179*H179,2)</f>
        <v>0</v>
      </c>
      <c r="BL179" s="14" t="s">
        <v>208</v>
      </c>
      <c r="BM179" s="228" t="s">
        <v>311</v>
      </c>
    </row>
    <row r="180" s="2" customFormat="1" ht="16.5" customHeight="1">
      <c r="A180" s="35"/>
      <c r="B180" s="36"/>
      <c r="C180" s="230" t="s">
        <v>312</v>
      </c>
      <c r="D180" s="230" t="s">
        <v>120</v>
      </c>
      <c r="E180" s="231" t="s">
        <v>313</v>
      </c>
      <c r="F180" s="232" t="s">
        <v>314</v>
      </c>
      <c r="G180" s="233" t="s">
        <v>140</v>
      </c>
      <c r="H180" s="234">
        <v>1</v>
      </c>
      <c r="I180" s="235"/>
      <c r="J180" s="236">
        <f>ROUND(I180*H180,2)</f>
        <v>0</v>
      </c>
      <c r="K180" s="237"/>
      <c r="L180" s="238"/>
      <c r="M180" s="239" t="s">
        <v>1</v>
      </c>
      <c r="N180" s="240" t="s">
        <v>38</v>
      </c>
      <c r="O180" s="88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8" t="s">
        <v>208</v>
      </c>
      <c r="AT180" s="228" t="s">
        <v>120</v>
      </c>
      <c r="AU180" s="228" t="s">
        <v>83</v>
      </c>
      <c r="AY180" s="14" t="s">
        <v>122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4" t="s">
        <v>81</v>
      </c>
      <c r="BK180" s="229">
        <f>ROUND(I180*H180,2)</f>
        <v>0</v>
      </c>
      <c r="BL180" s="14" t="s">
        <v>208</v>
      </c>
      <c r="BM180" s="228" t="s">
        <v>315</v>
      </c>
    </row>
    <row r="181" s="2" customFormat="1" ht="16.5" customHeight="1">
      <c r="A181" s="35"/>
      <c r="B181" s="36"/>
      <c r="C181" s="216" t="s">
        <v>316</v>
      </c>
      <c r="D181" s="216" t="s">
        <v>126</v>
      </c>
      <c r="E181" s="217" t="s">
        <v>317</v>
      </c>
      <c r="F181" s="218" t="s">
        <v>318</v>
      </c>
      <c r="G181" s="219" t="s">
        <v>140</v>
      </c>
      <c r="H181" s="220">
        <v>1</v>
      </c>
      <c r="I181" s="221"/>
      <c r="J181" s="222">
        <f>ROUND(I181*H181,2)</f>
        <v>0</v>
      </c>
      <c r="K181" s="223"/>
      <c r="L181" s="41"/>
      <c r="M181" s="224" t="s">
        <v>1</v>
      </c>
      <c r="N181" s="225" t="s">
        <v>38</v>
      </c>
      <c r="O181" s="88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8" t="s">
        <v>208</v>
      </c>
      <c r="AT181" s="228" t="s">
        <v>126</v>
      </c>
      <c r="AU181" s="228" t="s">
        <v>83</v>
      </c>
      <c r="AY181" s="14" t="s">
        <v>122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4" t="s">
        <v>81</v>
      </c>
      <c r="BK181" s="229">
        <f>ROUND(I181*H181,2)</f>
        <v>0</v>
      </c>
      <c r="BL181" s="14" t="s">
        <v>208</v>
      </c>
      <c r="BM181" s="228" t="s">
        <v>319</v>
      </c>
    </row>
    <row r="182" s="12" customFormat="1" ht="25.92" customHeight="1">
      <c r="A182" s="12"/>
      <c r="B182" s="200"/>
      <c r="C182" s="201"/>
      <c r="D182" s="202" t="s">
        <v>72</v>
      </c>
      <c r="E182" s="203" t="s">
        <v>320</v>
      </c>
      <c r="F182" s="203" t="s">
        <v>321</v>
      </c>
      <c r="G182" s="201"/>
      <c r="H182" s="201"/>
      <c r="I182" s="204"/>
      <c r="J182" s="205">
        <f>BK182</f>
        <v>0</v>
      </c>
      <c r="K182" s="201"/>
      <c r="L182" s="206"/>
      <c r="M182" s="207"/>
      <c r="N182" s="208"/>
      <c r="O182" s="208"/>
      <c r="P182" s="209">
        <f>P183+P187</f>
        <v>0</v>
      </c>
      <c r="Q182" s="208"/>
      <c r="R182" s="209">
        <f>R183+R187</f>
        <v>0</v>
      </c>
      <c r="S182" s="208"/>
      <c r="T182" s="210">
        <f>T183+T187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1" t="s">
        <v>288</v>
      </c>
      <c r="AT182" s="212" t="s">
        <v>72</v>
      </c>
      <c r="AU182" s="212" t="s">
        <v>73</v>
      </c>
      <c r="AY182" s="211" t="s">
        <v>122</v>
      </c>
      <c r="BK182" s="213">
        <f>BK183+BK187</f>
        <v>0</v>
      </c>
    </row>
    <row r="183" s="12" customFormat="1" ht="22.8" customHeight="1">
      <c r="A183" s="12"/>
      <c r="B183" s="200"/>
      <c r="C183" s="201"/>
      <c r="D183" s="202" t="s">
        <v>72</v>
      </c>
      <c r="E183" s="214" t="s">
        <v>322</v>
      </c>
      <c r="F183" s="214" t="s">
        <v>323</v>
      </c>
      <c r="G183" s="201"/>
      <c r="H183" s="201"/>
      <c r="I183" s="204"/>
      <c r="J183" s="215">
        <f>BK183</f>
        <v>0</v>
      </c>
      <c r="K183" s="201"/>
      <c r="L183" s="206"/>
      <c r="M183" s="207"/>
      <c r="N183" s="208"/>
      <c r="O183" s="208"/>
      <c r="P183" s="209">
        <f>SUM(P184:P186)</f>
        <v>0</v>
      </c>
      <c r="Q183" s="208"/>
      <c r="R183" s="209">
        <f>SUM(R184:R186)</f>
        <v>0</v>
      </c>
      <c r="S183" s="208"/>
      <c r="T183" s="210">
        <f>SUM(T184:T186)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1" t="s">
        <v>288</v>
      </c>
      <c r="AT183" s="212" t="s">
        <v>72</v>
      </c>
      <c r="AU183" s="212" t="s">
        <v>81</v>
      </c>
      <c r="AY183" s="211" t="s">
        <v>122</v>
      </c>
      <c r="BK183" s="213">
        <f>SUM(BK184:BK186)</f>
        <v>0</v>
      </c>
    </row>
    <row r="184" s="2" customFormat="1" ht="16.5" customHeight="1">
      <c r="A184" s="35"/>
      <c r="B184" s="36"/>
      <c r="C184" s="216" t="s">
        <v>324</v>
      </c>
      <c r="D184" s="216" t="s">
        <v>126</v>
      </c>
      <c r="E184" s="217" t="s">
        <v>325</v>
      </c>
      <c r="F184" s="218" t="s">
        <v>326</v>
      </c>
      <c r="G184" s="219" t="s">
        <v>153</v>
      </c>
      <c r="H184" s="220">
        <v>2</v>
      </c>
      <c r="I184" s="221"/>
      <c r="J184" s="222">
        <f>ROUND(I184*H184,2)</f>
        <v>0</v>
      </c>
      <c r="K184" s="223"/>
      <c r="L184" s="41"/>
      <c r="M184" s="224" t="s">
        <v>1</v>
      </c>
      <c r="N184" s="225" t="s">
        <v>38</v>
      </c>
      <c r="O184" s="88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8" t="s">
        <v>203</v>
      </c>
      <c r="AT184" s="228" t="s">
        <v>126</v>
      </c>
      <c r="AU184" s="228" t="s">
        <v>83</v>
      </c>
      <c r="AY184" s="14" t="s">
        <v>122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4" t="s">
        <v>81</v>
      </c>
      <c r="BK184" s="229">
        <f>ROUND(I184*H184,2)</f>
        <v>0</v>
      </c>
      <c r="BL184" s="14" t="s">
        <v>203</v>
      </c>
      <c r="BM184" s="228" t="s">
        <v>327</v>
      </c>
    </row>
    <row r="185" s="2" customFormat="1" ht="16.5" customHeight="1">
      <c r="A185" s="35"/>
      <c r="B185" s="36"/>
      <c r="C185" s="216" t="s">
        <v>328</v>
      </c>
      <c r="D185" s="216" t="s">
        <v>126</v>
      </c>
      <c r="E185" s="217" t="s">
        <v>329</v>
      </c>
      <c r="F185" s="218" t="s">
        <v>330</v>
      </c>
      <c r="G185" s="219" t="s">
        <v>153</v>
      </c>
      <c r="H185" s="220">
        <v>1</v>
      </c>
      <c r="I185" s="221"/>
      <c r="J185" s="222">
        <f>ROUND(I185*H185,2)</f>
        <v>0</v>
      </c>
      <c r="K185" s="223"/>
      <c r="L185" s="41"/>
      <c r="M185" s="224" t="s">
        <v>1</v>
      </c>
      <c r="N185" s="225" t="s">
        <v>38</v>
      </c>
      <c r="O185" s="88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8" t="s">
        <v>203</v>
      </c>
      <c r="AT185" s="228" t="s">
        <v>126</v>
      </c>
      <c r="AU185" s="228" t="s">
        <v>83</v>
      </c>
      <c r="AY185" s="14" t="s">
        <v>122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4" t="s">
        <v>81</v>
      </c>
      <c r="BK185" s="229">
        <f>ROUND(I185*H185,2)</f>
        <v>0</v>
      </c>
      <c r="BL185" s="14" t="s">
        <v>203</v>
      </c>
      <c r="BM185" s="228" t="s">
        <v>331</v>
      </c>
    </row>
    <row r="186" s="2" customFormat="1" ht="16.5" customHeight="1">
      <c r="A186" s="35"/>
      <c r="B186" s="36"/>
      <c r="C186" s="216" t="s">
        <v>332</v>
      </c>
      <c r="D186" s="216" t="s">
        <v>126</v>
      </c>
      <c r="E186" s="217" t="s">
        <v>333</v>
      </c>
      <c r="F186" s="218" t="s">
        <v>334</v>
      </c>
      <c r="G186" s="219" t="s">
        <v>153</v>
      </c>
      <c r="H186" s="220">
        <v>1</v>
      </c>
      <c r="I186" s="221"/>
      <c r="J186" s="222">
        <f>ROUND(I186*H186,2)</f>
        <v>0</v>
      </c>
      <c r="K186" s="223"/>
      <c r="L186" s="41"/>
      <c r="M186" s="224" t="s">
        <v>1</v>
      </c>
      <c r="N186" s="225" t="s">
        <v>38</v>
      </c>
      <c r="O186" s="88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203</v>
      </c>
      <c r="AT186" s="228" t="s">
        <v>126</v>
      </c>
      <c r="AU186" s="228" t="s">
        <v>83</v>
      </c>
      <c r="AY186" s="14" t="s">
        <v>122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4" t="s">
        <v>81</v>
      </c>
      <c r="BK186" s="229">
        <f>ROUND(I186*H186,2)</f>
        <v>0</v>
      </c>
      <c r="BL186" s="14" t="s">
        <v>203</v>
      </c>
      <c r="BM186" s="228" t="s">
        <v>335</v>
      </c>
    </row>
    <row r="187" s="12" customFormat="1" ht="22.8" customHeight="1">
      <c r="A187" s="12"/>
      <c r="B187" s="200"/>
      <c r="C187" s="201"/>
      <c r="D187" s="202" t="s">
        <v>72</v>
      </c>
      <c r="E187" s="214" t="s">
        <v>336</v>
      </c>
      <c r="F187" s="214" t="s">
        <v>337</v>
      </c>
      <c r="G187" s="201"/>
      <c r="H187" s="201"/>
      <c r="I187" s="204"/>
      <c r="J187" s="215">
        <f>BK187</f>
        <v>0</v>
      </c>
      <c r="K187" s="201"/>
      <c r="L187" s="206"/>
      <c r="M187" s="207"/>
      <c r="N187" s="208"/>
      <c r="O187" s="208"/>
      <c r="P187" s="209">
        <f>SUM(P188:P191)</f>
        <v>0</v>
      </c>
      <c r="Q187" s="208"/>
      <c r="R187" s="209">
        <f>SUM(R188:R191)</f>
        <v>0</v>
      </c>
      <c r="S187" s="208"/>
      <c r="T187" s="210">
        <f>SUM(T188:T191)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1" t="s">
        <v>288</v>
      </c>
      <c r="AT187" s="212" t="s">
        <v>72</v>
      </c>
      <c r="AU187" s="212" t="s">
        <v>81</v>
      </c>
      <c r="AY187" s="211" t="s">
        <v>122</v>
      </c>
      <c r="BK187" s="213">
        <f>SUM(BK188:BK191)</f>
        <v>0</v>
      </c>
    </row>
    <row r="188" s="2" customFormat="1" ht="16.5" customHeight="1">
      <c r="A188" s="35"/>
      <c r="B188" s="36"/>
      <c r="C188" s="216" t="s">
        <v>338</v>
      </c>
      <c r="D188" s="216" t="s">
        <v>126</v>
      </c>
      <c r="E188" s="217" t="s">
        <v>339</v>
      </c>
      <c r="F188" s="218" t="s">
        <v>340</v>
      </c>
      <c r="G188" s="219" t="s">
        <v>153</v>
      </c>
      <c r="H188" s="220">
        <v>1</v>
      </c>
      <c r="I188" s="221"/>
      <c r="J188" s="222">
        <f>ROUND(I188*H188,2)</f>
        <v>0</v>
      </c>
      <c r="K188" s="223"/>
      <c r="L188" s="41"/>
      <c r="M188" s="224" t="s">
        <v>1</v>
      </c>
      <c r="N188" s="225" t="s">
        <v>38</v>
      </c>
      <c r="O188" s="88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8" t="s">
        <v>203</v>
      </c>
      <c r="AT188" s="228" t="s">
        <v>126</v>
      </c>
      <c r="AU188" s="228" t="s">
        <v>83</v>
      </c>
      <c r="AY188" s="14" t="s">
        <v>122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4" t="s">
        <v>81</v>
      </c>
      <c r="BK188" s="229">
        <f>ROUND(I188*H188,2)</f>
        <v>0</v>
      </c>
      <c r="BL188" s="14" t="s">
        <v>203</v>
      </c>
      <c r="BM188" s="228" t="s">
        <v>341</v>
      </c>
    </row>
    <row r="189" s="2" customFormat="1" ht="16.5" customHeight="1">
      <c r="A189" s="35"/>
      <c r="B189" s="36"/>
      <c r="C189" s="216" t="s">
        <v>342</v>
      </c>
      <c r="D189" s="216" t="s">
        <v>126</v>
      </c>
      <c r="E189" s="217" t="s">
        <v>343</v>
      </c>
      <c r="F189" s="218" t="s">
        <v>344</v>
      </c>
      <c r="G189" s="219" t="s">
        <v>153</v>
      </c>
      <c r="H189" s="220">
        <v>1</v>
      </c>
      <c r="I189" s="221"/>
      <c r="J189" s="222">
        <f>ROUND(I189*H189,2)</f>
        <v>0</v>
      </c>
      <c r="K189" s="223"/>
      <c r="L189" s="41"/>
      <c r="M189" s="224" t="s">
        <v>1</v>
      </c>
      <c r="N189" s="225" t="s">
        <v>38</v>
      </c>
      <c r="O189" s="88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8" t="s">
        <v>203</v>
      </c>
      <c r="AT189" s="228" t="s">
        <v>126</v>
      </c>
      <c r="AU189" s="228" t="s">
        <v>83</v>
      </c>
      <c r="AY189" s="14" t="s">
        <v>122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4" t="s">
        <v>81</v>
      </c>
      <c r="BK189" s="229">
        <f>ROUND(I189*H189,2)</f>
        <v>0</v>
      </c>
      <c r="BL189" s="14" t="s">
        <v>203</v>
      </c>
      <c r="BM189" s="228" t="s">
        <v>345</v>
      </c>
    </row>
    <row r="190" s="2" customFormat="1" ht="16.5" customHeight="1">
      <c r="A190" s="35"/>
      <c r="B190" s="36"/>
      <c r="C190" s="216" t="s">
        <v>346</v>
      </c>
      <c r="D190" s="216" t="s">
        <v>126</v>
      </c>
      <c r="E190" s="217" t="s">
        <v>347</v>
      </c>
      <c r="F190" s="218" t="s">
        <v>348</v>
      </c>
      <c r="G190" s="219" t="s">
        <v>153</v>
      </c>
      <c r="H190" s="220">
        <v>1</v>
      </c>
      <c r="I190" s="221"/>
      <c r="J190" s="222">
        <f>ROUND(I190*H190,2)</f>
        <v>0</v>
      </c>
      <c r="K190" s="223"/>
      <c r="L190" s="41"/>
      <c r="M190" s="224" t="s">
        <v>1</v>
      </c>
      <c r="N190" s="225" t="s">
        <v>38</v>
      </c>
      <c r="O190" s="88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8" t="s">
        <v>203</v>
      </c>
      <c r="AT190" s="228" t="s">
        <v>126</v>
      </c>
      <c r="AU190" s="228" t="s">
        <v>83</v>
      </c>
      <c r="AY190" s="14" t="s">
        <v>122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4" t="s">
        <v>81</v>
      </c>
      <c r="BK190" s="229">
        <f>ROUND(I190*H190,2)</f>
        <v>0</v>
      </c>
      <c r="BL190" s="14" t="s">
        <v>203</v>
      </c>
      <c r="BM190" s="228" t="s">
        <v>349</v>
      </c>
    </row>
    <row r="191" s="2" customFormat="1" ht="16.5" customHeight="1">
      <c r="A191" s="35"/>
      <c r="B191" s="36"/>
      <c r="C191" s="216" t="s">
        <v>350</v>
      </c>
      <c r="D191" s="216" t="s">
        <v>126</v>
      </c>
      <c r="E191" s="217" t="s">
        <v>351</v>
      </c>
      <c r="F191" s="218" t="s">
        <v>352</v>
      </c>
      <c r="G191" s="219" t="s">
        <v>153</v>
      </c>
      <c r="H191" s="220">
        <v>1</v>
      </c>
      <c r="I191" s="221"/>
      <c r="J191" s="222">
        <f>ROUND(I191*H191,2)</f>
        <v>0</v>
      </c>
      <c r="K191" s="223"/>
      <c r="L191" s="41"/>
      <c r="M191" s="241" t="s">
        <v>1</v>
      </c>
      <c r="N191" s="242" t="s">
        <v>38</v>
      </c>
      <c r="O191" s="243"/>
      <c r="P191" s="244">
        <f>O191*H191</f>
        <v>0</v>
      </c>
      <c r="Q191" s="244">
        <v>0</v>
      </c>
      <c r="R191" s="244">
        <f>Q191*H191</f>
        <v>0</v>
      </c>
      <c r="S191" s="244">
        <v>0</v>
      </c>
      <c r="T191" s="24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8" t="s">
        <v>203</v>
      </c>
      <c r="AT191" s="228" t="s">
        <v>126</v>
      </c>
      <c r="AU191" s="228" t="s">
        <v>83</v>
      </c>
      <c r="AY191" s="14" t="s">
        <v>122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4" t="s">
        <v>81</v>
      </c>
      <c r="BK191" s="229">
        <f>ROUND(I191*H191,2)</f>
        <v>0</v>
      </c>
      <c r="BL191" s="14" t="s">
        <v>203</v>
      </c>
      <c r="BM191" s="228" t="s">
        <v>353</v>
      </c>
    </row>
    <row r="192" s="2" customFormat="1" ht="6.96" customHeight="1">
      <c r="A192" s="35"/>
      <c r="B192" s="63"/>
      <c r="C192" s="64"/>
      <c r="D192" s="64"/>
      <c r="E192" s="64"/>
      <c r="F192" s="64"/>
      <c r="G192" s="64"/>
      <c r="H192" s="64"/>
      <c r="I192" s="64"/>
      <c r="J192" s="64"/>
      <c r="K192" s="64"/>
      <c r="L192" s="41"/>
      <c r="M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</row>
  </sheetData>
  <sheetProtection sheet="1" autoFilter="0" formatColumns="0" formatRows="0" objects="1" scenarios="1" spinCount="100000" saltValue="0blsp1voiVOpj21uDlPh6yY0JGBC3tbZIpy94Imo4lvTnzs/p3urkN+lvQyIn3AIuK89xxvdo5l5zlInSeFEkw==" hashValue="1Qr/FHLvH2rakvGr61kYmEmuCTi1YOKXRUdyB4V18ocPsQjLcK+LJNK0+a2DUVNq2AyEyiwkwgb1mAbY24Uk1g==" algorithmName="SHA-512" password="CC35"/>
  <autoFilter ref="C127:K191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87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ZŠ Náměstí Svornosti – FVE 99,63 kWp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88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354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23. 10. 2023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ROUND(J128,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ROUND((SUM(BE128:BE187)),  2)</f>
        <v>0</v>
      </c>
      <c r="G33" s="35"/>
      <c r="H33" s="35"/>
      <c r="I33" s="152">
        <v>0.20999999999999999</v>
      </c>
      <c r="J33" s="151">
        <f>ROUND(((SUM(BE128:BE187))*I33),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ROUND((SUM(BF128:BF187)),  2)</f>
        <v>0</v>
      </c>
      <c r="G34" s="35"/>
      <c r="H34" s="35"/>
      <c r="I34" s="152">
        <v>0.14999999999999999</v>
      </c>
      <c r="J34" s="151">
        <f>ROUND(((SUM(BF128:BF187))*I34),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ROUND((SUM(BG128:BG187)),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ROUND((SUM(BH128:BH187)),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ROUND((SUM(BI128:BI187)),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90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71" t="str">
        <f>E7</f>
        <v>ZŠ Náměstí Svornosti – FVE 99,63 kWp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88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02 - 2.etapa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23. 10. 2023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72" t="s">
        <v>91</v>
      </c>
      <c r="D94" s="173"/>
      <c r="E94" s="173"/>
      <c r="F94" s="173"/>
      <c r="G94" s="173"/>
      <c r="H94" s="173"/>
      <c r="I94" s="173"/>
      <c r="J94" s="174" t="s">
        <v>92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5" t="s">
        <v>93</v>
      </c>
      <c r="D96" s="37"/>
      <c r="E96" s="37"/>
      <c r="F96" s="37"/>
      <c r="G96" s="37"/>
      <c r="H96" s="37"/>
      <c r="I96" s="37"/>
      <c r="J96" s="107">
        <f>J128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94</v>
      </c>
    </row>
    <row r="97" hidden="1" s="9" customFormat="1" ht="24.96" customHeight="1">
      <c r="A97" s="9"/>
      <c r="B97" s="176"/>
      <c r="C97" s="177"/>
      <c r="D97" s="178" t="s">
        <v>95</v>
      </c>
      <c r="E97" s="179"/>
      <c r="F97" s="179"/>
      <c r="G97" s="179"/>
      <c r="H97" s="179"/>
      <c r="I97" s="179"/>
      <c r="J97" s="180">
        <f>J129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2"/>
      <c r="C98" s="183"/>
      <c r="D98" s="184" t="s">
        <v>96</v>
      </c>
      <c r="E98" s="185"/>
      <c r="F98" s="185"/>
      <c r="G98" s="185"/>
      <c r="H98" s="185"/>
      <c r="I98" s="185"/>
      <c r="J98" s="186">
        <f>J130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2"/>
      <c r="C99" s="183"/>
      <c r="D99" s="184" t="s">
        <v>97</v>
      </c>
      <c r="E99" s="185"/>
      <c r="F99" s="185"/>
      <c r="G99" s="185"/>
      <c r="H99" s="185"/>
      <c r="I99" s="185"/>
      <c r="J99" s="186">
        <f>J134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2"/>
      <c r="C100" s="183"/>
      <c r="D100" s="184" t="s">
        <v>98</v>
      </c>
      <c r="E100" s="185"/>
      <c r="F100" s="185"/>
      <c r="G100" s="185"/>
      <c r="H100" s="185"/>
      <c r="I100" s="185"/>
      <c r="J100" s="186">
        <f>J138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2"/>
      <c r="C101" s="183"/>
      <c r="D101" s="184" t="s">
        <v>99</v>
      </c>
      <c r="E101" s="185"/>
      <c r="F101" s="185"/>
      <c r="G101" s="185"/>
      <c r="H101" s="185"/>
      <c r="I101" s="185"/>
      <c r="J101" s="186">
        <f>J144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9" customFormat="1" ht="24.96" customHeight="1">
      <c r="A102" s="9"/>
      <c r="B102" s="176"/>
      <c r="C102" s="177"/>
      <c r="D102" s="178" t="s">
        <v>100</v>
      </c>
      <c r="E102" s="179"/>
      <c r="F102" s="179"/>
      <c r="G102" s="179"/>
      <c r="H102" s="179"/>
      <c r="I102" s="179"/>
      <c r="J102" s="180">
        <f>J153</f>
        <v>0</v>
      </c>
      <c r="K102" s="177"/>
      <c r="L102" s="18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9" customFormat="1" ht="24.96" customHeight="1">
      <c r="A103" s="9"/>
      <c r="B103" s="176"/>
      <c r="C103" s="177"/>
      <c r="D103" s="178" t="s">
        <v>101</v>
      </c>
      <c r="E103" s="179"/>
      <c r="F103" s="179"/>
      <c r="G103" s="179"/>
      <c r="H103" s="179"/>
      <c r="I103" s="179"/>
      <c r="J103" s="180">
        <f>J158</f>
        <v>0</v>
      </c>
      <c r="K103" s="177"/>
      <c r="L103" s="18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10" customFormat="1" ht="19.92" customHeight="1">
      <c r="A104" s="10"/>
      <c r="B104" s="182"/>
      <c r="C104" s="183"/>
      <c r="D104" s="184" t="s">
        <v>102</v>
      </c>
      <c r="E104" s="185"/>
      <c r="F104" s="185"/>
      <c r="G104" s="185"/>
      <c r="H104" s="185"/>
      <c r="I104" s="185"/>
      <c r="J104" s="186">
        <f>J159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2"/>
      <c r="C105" s="183"/>
      <c r="D105" s="184" t="s">
        <v>103</v>
      </c>
      <c r="E105" s="185"/>
      <c r="F105" s="185"/>
      <c r="G105" s="185"/>
      <c r="H105" s="185"/>
      <c r="I105" s="185"/>
      <c r="J105" s="186">
        <f>J165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9" customFormat="1" ht="24.96" customHeight="1">
      <c r="A106" s="9"/>
      <c r="B106" s="176"/>
      <c r="C106" s="177"/>
      <c r="D106" s="178" t="s">
        <v>104</v>
      </c>
      <c r="E106" s="179"/>
      <c r="F106" s="179"/>
      <c r="G106" s="179"/>
      <c r="H106" s="179"/>
      <c r="I106" s="179"/>
      <c r="J106" s="180">
        <f>J178</f>
        <v>0</v>
      </c>
      <c r="K106" s="177"/>
      <c r="L106" s="181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10" customFormat="1" ht="19.92" customHeight="1">
      <c r="A107" s="10"/>
      <c r="B107" s="182"/>
      <c r="C107" s="183"/>
      <c r="D107" s="184" t="s">
        <v>105</v>
      </c>
      <c r="E107" s="185"/>
      <c r="F107" s="185"/>
      <c r="G107" s="185"/>
      <c r="H107" s="185"/>
      <c r="I107" s="185"/>
      <c r="J107" s="186">
        <f>J179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82"/>
      <c r="C108" s="183"/>
      <c r="D108" s="184" t="s">
        <v>106</v>
      </c>
      <c r="E108" s="185"/>
      <c r="F108" s="185"/>
      <c r="G108" s="185"/>
      <c r="H108" s="185"/>
      <c r="I108" s="185"/>
      <c r="J108" s="186">
        <f>J183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2" customFormat="1" ht="21.84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hidden="1" s="2" customFormat="1" ht="6.96" customHeight="1">
      <c r="A110" s="35"/>
      <c r="B110" s="63"/>
      <c r="C110" s="64"/>
      <c r="D110" s="64"/>
      <c r="E110" s="64"/>
      <c r="F110" s="64"/>
      <c r="G110" s="64"/>
      <c r="H110" s="64"/>
      <c r="I110" s="64"/>
      <c r="J110" s="64"/>
      <c r="K110" s="64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hidden="1"/>
    <row r="112" hidden="1"/>
    <row r="113" hidden="1"/>
    <row r="114" s="2" customFormat="1" ht="6.96" customHeight="1">
      <c r="A114" s="35"/>
      <c r="B114" s="65"/>
      <c r="C114" s="66"/>
      <c r="D114" s="66"/>
      <c r="E114" s="66"/>
      <c r="F114" s="66"/>
      <c r="G114" s="66"/>
      <c r="H114" s="66"/>
      <c r="I114" s="66"/>
      <c r="J114" s="66"/>
      <c r="K114" s="66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4.96" customHeight="1">
      <c r="A115" s="35"/>
      <c r="B115" s="36"/>
      <c r="C115" s="20" t="s">
        <v>107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16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171" t="str">
        <f>E7</f>
        <v>ZŠ Náměstí Svornosti – FVE 99,63 kWp</v>
      </c>
      <c r="F118" s="29"/>
      <c r="G118" s="29"/>
      <c r="H118" s="29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88</v>
      </c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6.5" customHeight="1">
      <c r="A120" s="35"/>
      <c r="B120" s="36"/>
      <c r="C120" s="37"/>
      <c r="D120" s="37"/>
      <c r="E120" s="73" t="str">
        <f>E9</f>
        <v>02 - 2.etapa</v>
      </c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29" t="s">
        <v>20</v>
      </c>
      <c r="D122" s="37"/>
      <c r="E122" s="37"/>
      <c r="F122" s="24" t="str">
        <f>F12</f>
        <v xml:space="preserve"> </v>
      </c>
      <c r="G122" s="37"/>
      <c r="H122" s="37"/>
      <c r="I122" s="29" t="s">
        <v>22</v>
      </c>
      <c r="J122" s="76" t="str">
        <f>IF(J12="","",J12)</f>
        <v>23. 10. 2023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24</v>
      </c>
      <c r="D124" s="37"/>
      <c r="E124" s="37"/>
      <c r="F124" s="24" t="str">
        <f>E15</f>
        <v xml:space="preserve"> </v>
      </c>
      <c r="G124" s="37"/>
      <c r="H124" s="37"/>
      <c r="I124" s="29" t="s">
        <v>29</v>
      </c>
      <c r="J124" s="33" t="str">
        <f>E21</f>
        <v xml:space="preserve"> 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5.15" customHeight="1">
      <c r="A125" s="35"/>
      <c r="B125" s="36"/>
      <c r="C125" s="29" t="s">
        <v>27</v>
      </c>
      <c r="D125" s="37"/>
      <c r="E125" s="37"/>
      <c r="F125" s="24" t="str">
        <f>IF(E18="","",E18)</f>
        <v>Vyplň údaj</v>
      </c>
      <c r="G125" s="37"/>
      <c r="H125" s="37"/>
      <c r="I125" s="29" t="s">
        <v>31</v>
      </c>
      <c r="J125" s="33" t="str">
        <f>E24</f>
        <v xml:space="preserve"> </v>
      </c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0.32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11" customFormat="1" ht="29.28" customHeight="1">
      <c r="A127" s="188"/>
      <c r="B127" s="189"/>
      <c r="C127" s="190" t="s">
        <v>108</v>
      </c>
      <c r="D127" s="191" t="s">
        <v>58</v>
      </c>
      <c r="E127" s="191" t="s">
        <v>54</v>
      </c>
      <c r="F127" s="191" t="s">
        <v>55</v>
      </c>
      <c r="G127" s="191" t="s">
        <v>109</v>
      </c>
      <c r="H127" s="191" t="s">
        <v>110</v>
      </c>
      <c r="I127" s="191" t="s">
        <v>111</v>
      </c>
      <c r="J127" s="192" t="s">
        <v>92</v>
      </c>
      <c r="K127" s="193" t="s">
        <v>112</v>
      </c>
      <c r="L127" s="194"/>
      <c r="M127" s="97" t="s">
        <v>1</v>
      </c>
      <c r="N127" s="98" t="s">
        <v>37</v>
      </c>
      <c r="O127" s="98" t="s">
        <v>113</v>
      </c>
      <c r="P127" s="98" t="s">
        <v>114</v>
      </c>
      <c r="Q127" s="98" t="s">
        <v>115</v>
      </c>
      <c r="R127" s="98" t="s">
        <v>116</v>
      </c>
      <c r="S127" s="98" t="s">
        <v>117</v>
      </c>
      <c r="T127" s="99" t="s">
        <v>118</v>
      </c>
      <c r="U127" s="188"/>
      <c r="V127" s="188"/>
      <c r="W127" s="188"/>
      <c r="X127" s="188"/>
      <c r="Y127" s="188"/>
      <c r="Z127" s="188"/>
      <c r="AA127" s="188"/>
      <c r="AB127" s="188"/>
      <c r="AC127" s="188"/>
      <c r="AD127" s="188"/>
      <c r="AE127" s="188"/>
    </row>
    <row r="128" s="2" customFormat="1" ht="22.8" customHeight="1">
      <c r="A128" s="35"/>
      <c r="B128" s="36"/>
      <c r="C128" s="104" t="s">
        <v>119</v>
      </c>
      <c r="D128" s="37"/>
      <c r="E128" s="37"/>
      <c r="F128" s="37"/>
      <c r="G128" s="37"/>
      <c r="H128" s="37"/>
      <c r="I128" s="37"/>
      <c r="J128" s="195">
        <f>BK128</f>
        <v>0</v>
      </c>
      <c r="K128" s="37"/>
      <c r="L128" s="41"/>
      <c r="M128" s="100"/>
      <c r="N128" s="196"/>
      <c r="O128" s="101"/>
      <c r="P128" s="197">
        <f>P129+P153+P158+P178</f>
        <v>0</v>
      </c>
      <c r="Q128" s="101"/>
      <c r="R128" s="197">
        <f>R129+R153+R158+R178</f>
        <v>0.0039699999999999996</v>
      </c>
      <c r="S128" s="101"/>
      <c r="T128" s="198">
        <f>T129+T153+T158+T178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72</v>
      </c>
      <c r="AU128" s="14" t="s">
        <v>94</v>
      </c>
      <c r="BK128" s="199">
        <f>BK129+BK153+BK158+BK178</f>
        <v>0</v>
      </c>
    </row>
    <row r="129" s="12" customFormat="1" ht="25.92" customHeight="1">
      <c r="A129" s="12"/>
      <c r="B129" s="200"/>
      <c r="C129" s="201"/>
      <c r="D129" s="202" t="s">
        <v>72</v>
      </c>
      <c r="E129" s="203" t="s">
        <v>120</v>
      </c>
      <c r="F129" s="203" t="s">
        <v>121</v>
      </c>
      <c r="G129" s="201"/>
      <c r="H129" s="201"/>
      <c r="I129" s="204"/>
      <c r="J129" s="205">
        <f>BK129</f>
        <v>0</v>
      </c>
      <c r="K129" s="201"/>
      <c r="L129" s="206"/>
      <c r="M129" s="207"/>
      <c r="N129" s="208"/>
      <c r="O129" s="208"/>
      <c r="P129" s="209">
        <f>P130+P134+P138+P144</f>
        <v>0</v>
      </c>
      <c r="Q129" s="208"/>
      <c r="R129" s="209">
        <f>R130+R134+R138+R144</f>
        <v>0.0023500000000000001</v>
      </c>
      <c r="S129" s="208"/>
      <c r="T129" s="210">
        <f>T130+T134+T138+T144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1" t="s">
        <v>81</v>
      </c>
      <c r="AT129" s="212" t="s">
        <v>72</v>
      </c>
      <c r="AU129" s="212" t="s">
        <v>73</v>
      </c>
      <c r="AY129" s="211" t="s">
        <v>122</v>
      </c>
      <c r="BK129" s="213">
        <f>BK130+BK134+BK138+BK144</f>
        <v>0</v>
      </c>
    </row>
    <row r="130" s="12" customFormat="1" ht="22.8" customHeight="1">
      <c r="A130" s="12"/>
      <c r="B130" s="200"/>
      <c r="C130" s="201"/>
      <c r="D130" s="202" t="s">
        <v>72</v>
      </c>
      <c r="E130" s="214" t="s">
        <v>123</v>
      </c>
      <c r="F130" s="214" t="s">
        <v>124</v>
      </c>
      <c r="G130" s="201"/>
      <c r="H130" s="201"/>
      <c r="I130" s="204"/>
      <c r="J130" s="215">
        <f>BK130</f>
        <v>0</v>
      </c>
      <c r="K130" s="201"/>
      <c r="L130" s="206"/>
      <c r="M130" s="207"/>
      <c r="N130" s="208"/>
      <c r="O130" s="208"/>
      <c r="P130" s="209">
        <f>SUM(P131:P133)</f>
        <v>0</v>
      </c>
      <c r="Q130" s="208"/>
      <c r="R130" s="209">
        <f>SUM(R131:R133)</f>
        <v>0.0013500000000000001</v>
      </c>
      <c r="S130" s="208"/>
      <c r="T130" s="210">
        <f>SUM(T131:T133)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1" t="s">
        <v>81</v>
      </c>
      <c r="AT130" s="212" t="s">
        <v>72</v>
      </c>
      <c r="AU130" s="212" t="s">
        <v>81</v>
      </c>
      <c r="AY130" s="211" t="s">
        <v>122</v>
      </c>
      <c r="BK130" s="213">
        <f>SUM(BK131:BK133)</f>
        <v>0</v>
      </c>
    </row>
    <row r="131" s="2" customFormat="1" ht="16.5" customHeight="1">
      <c r="A131" s="35"/>
      <c r="B131" s="36"/>
      <c r="C131" s="216" t="s">
        <v>137</v>
      </c>
      <c r="D131" s="216" t="s">
        <v>126</v>
      </c>
      <c r="E131" s="217" t="s">
        <v>138</v>
      </c>
      <c r="F131" s="218" t="s">
        <v>139</v>
      </c>
      <c r="G131" s="219" t="s">
        <v>140</v>
      </c>
      <c r="H131" s="220">
        <v>1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38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130</v>
      </c>
      <c r="AT131" s="228" t="s">
        <v>126</v>
      </c>
      <c r="AU131" s="228" t="s">
        <v>83</v>
      </c>
      <c r="AY131" s="14" t="s">
        <v>122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81</v>
      </c>
      <c r="BK131" s="229">
        <f>ROUND(I131*H131,2)</f>
        <v>0</v>
      </c>
      <c r="BL131" s="14" t="s">
        <v>130</v>
      </c>
      <c r="BM131" s="228" t="s">
        <v>141</v>
      </c>
    </row>
    <row r="132" s="2" customFormat="1" ht="16.5" customHeight="1">
      <c r="A132" s="35"/>
      <c r="B132" s="36"/>
      <c r="C132" s="230" t="s">
        <v>142</v>
      </c>
      <c r="D132" s="230" t="s">
        <v>120</v>
      </c>
      <c r="E132" s="231" t="s">
        <v>143</v>
      </c>
      <c r="F132" s="232" t="s">
        <v>144</v>
      </c>
      <c r="G132" s="233" t="s">
        <v>140</v>
      </c>
      <c r="H132" s="234">
        <v>1</v>
      </c>
      <c r="I132" s="235"/>
      <c r="J132" s="236">
        <f>ROUND(I132*H132,2)</f>
        <v>0</v>
      </c>
      <c r="K132" s="237"/>
      <c r="L132" s="238"/>
      <c r="M132" s="239" t="s">
        <v>1</v>
      </c>
      <c r="N132" s="240" t="s">
        <v>38</v>
      </c>
      <c r="O132" s="88"/>
      <c r="P132" s="226">
        <f>O132*H132</f>
        <v>0</v>
      </c>
      <c r="Q132" s="226">
        <v>0.00052999999999999998</v>
      </c>
      <c r="R132" s="226">
        <f>Q132*H132</f>
        <v>0.00052999999999999998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135</v>
      </c>
      <c r="AT132" s="228" t="s">
        <v>120</v>
      </c>
      <c r="AU132" s="228" t="s">
        <v>83</v>
      </c>
      <c r="AY132" s="14" t="s">
        <v>122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81</v>
      </c>
      <c r="BK132" s="229">
        <f>ROUND(I132*H132,2)</f>
        <v>0</v>
      </c>
      <c r="BL132" s="14" t="s">
        <v>135</v>
      </c>
      <c r="BM132" s="228" t="s">
        <v>145</v>
      </c>
    </row>
    <row r="133" s="2" customFormat="1" ht="16.5" customHeight="1">
      <c r="A133" s="35"/>
      <c r="B133" s="36"/>
      <c r="C133" s="230" t="s">
        <v>146</v>
      </c>
      <c r="D133" s="230" t="s">
        <v>120</v>
      </c>
      <c r="E133" s="231" t="s">
        <v>147</v>
      </c>
      <c r="F133" s="232" t="s">
        <v>148</v>
      </c>
      <c r="G133" s="233" t="s">
        <v>140</v>
      </c>
      <c r="H133" s="234">
        <v>1</v>
      </c>
      <c r="I133" s="235"/>
      <c r="J133" s="236">
        <f>ROUND(I133*H133,2)</f>
        <v>0</v>
      </c>
      <c r="K133" s="237"/>
      <c r="L133" s="238"/>
      <c r="M133" s="239" t="s">
        <v>1</v>
      </c>
      <c r="N133" s="240" t="s">
        <v>38</v>
      </c>
      <c r="O133" s="88"/>
      <c r="P133" s="226">
        <f>O133*H133</f>
        <v>0</v>
      </c>
      <c r="Q133" s="226">
        <v>0.00081999999999999998</v>
      </c>
      <c r="R133" s="226">
        <f>Q133*H133</f>
        <v>0.00081999999999999998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135</v>
      </c>
      <c r="AT133" s="228" t="s">
        <v>120</v>
      </c>
      <c r="AU133" s="228" t="s">
        <v>83</v>
      </c>
      <c r="AY133" s="14" t="s">
        <v>122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81</v>
      </c>
      <c r="BK133" s="229">
        <f>ROUND(I133*H133,2)</f>
        <v>0</v>
      </c>
      <c r="BL133" s="14" t="s">
        <v>135</v>
      </c>
      <c r="BM133" s="228" t="s">
        <v>149</v>
      </c>
    </row>
    <row r="134" s="12" customFormat="1" ht="22.8" customHeight="1">
      <c r="A134" s="12"/>
      <c r="B134" s="200"/>
      <c r="C134" s="201"/>
      <c r="D134" s="202" t="s">
        <v>72</v>
      </c>
      <c r="E134" s="214" t="s">
        <v>159</v>
      </c>
      <c r="F134" s="214" t="s">
        <v>160</v>
      </c>
      <c r="G134" s="201"/>
      <c r="H134" s="201"/>
      <c r="I134" s="204"/>
      <c r="J134" s="215">
        <f>BK134</f>
        <v>0</v>
      </c>
      <c r="K134" s="201"/>
      <c r="L134" s="206"/>
      <c r="M134" s="207"/>
      <c r="N134" s="208"/>
      <c r="O134" s="208"/>
      <c r="P134" s="209">
        <f>SUM(P135:P137)</f>
        <v>0</v>
      </c>
      <c r="Q134" s="208"/>
      <c r="R134" s="209">
        <f>SUM(R135:R137)</f>
        <v>0.001</v>
      </c>
      <c r="S134" s="208"/>
      <c r="T134" s="210">
        <f>SUM(T135:T137)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1" t="s">
        <v>161</v>
      </c>
      <c r="AT134" s="212" t="s">
        <v>72</v>
      </c>
      <c r="AU134" s="212" t="s">
        <v>81</v>
      </c>
      <c r="AY134" s="211" t="s">
        <v>122</v>
      </c>
      <c r="BK134" s="213">
        <f>SUM(BK135:BK137)</f>
        <v>0</v>
      </c>
    </row>
    <row r="135" s="2" customFormat="1" ht="16.5" customHeight="1">
      <c r="A135" s="35"/>
      <c r="B135" s="36"/>
      <c r="C135" s="216" t="s">
        <v>162</v>
      </c>
      <c r="D135" s="216" t="s">
        <v>126</v>
      </c>
      <c r="E135" s="217" t="s">
        <v>163</v>
      </c>
      <c r="F135" s="218" t="s">
        <v>164</v>
      </c>
      <c r="G135" s="219" t="s">
        <v>140</v>
      </c>
      <c r="H135" s="220">
        <v>1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38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130</v>
      </c>
      <c r="AT135" s="228" t="s">
        <v>126</v>
      </c>
      <c r="AU135" s="228" t="s">
        <v>83</v>
      </c>
      <c r="AY135" s="14" t="s">
        <v>122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81</v>
      </c>
      <c r="BK135" s="229">
        <f>ROUND(I135*H135,2)</f>
        <v>0</v>
      </c>
      <c r="BL135" s="14" t="s">
        <v>130</v>
      </c>
      <c r="BM135" s="228" t="s">
        <v>165</v>
      </c>
    </row>
    <row r="136" s="2" customFormat="1" ht="16.5" customHeight="1">
      <c r="A136" s="35"/>
      <c r="B136" s="36"/>
      <c r="C136" s="216" t="s">
        <v>166</v>
      </c>
      <c r="D136" s="216" t="s">
        <v>126</v>
      </c>
      <c r="E136" s="217" t="s">
        <v>167</v>
      </c>
      <c r="F136" s="218" t="s">
        <v>168</v>
      </c>
      <c r="G136" s="219" t="s">
        <v>153</v>
      </c>
      <c r="H136" s="220">
        <v>1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38</v>
      </c>
      <c r="O136" s="88"/>
      <c r="P136" s="226">
        <f>O136*H136</f>
        <v>0</v>
      </c>
      <c r="Q136" s="226">
        <v>0.001</v>
      </c>
      <c r="R136" s="226">
        <f>Q136*H136</f>
        <v>0.001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130</v>
      </c>
      <c r="AT136" s="228" t="s">
        <v>126</v>
      </c>
      <c r="AU136" s="228" t="s">
        <v>83</v>
      </c>
      <c r="AY136" s="14" t="s">
        <v>122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81</v>
      </c>
      <c r="BK136" s="229">
        <f>ROUND(I136*H136,2)</f>
        <v>0</v>
      </c>
      <c r="BL136" s="14" t="s">
        <v>130</v>
      </c>
      <c r="BM136" s="228" t="s">
        <v>169</v>
      </c>
    </row>
    <row r="137" s="2" customFormat="1" ht="44.25" customHeight="1">
      <c r="A137" s="35"/>
      <c r="B137" s="36"/>
      <c r="C137" s="216" t="s">
        <v>170</v>
      </c>
      <c r="D137" s="216" t="s">
        <v>126</v>
      </c>
      <c r="E137" s="217" t="s">
        <v>171</v>
      </c>
      <c r="F137" s="218" t="s">
        <v>172</v>
      </c>
      <c r="G137" s="219" t="s">
        <v>153</v>
      </c>
      <c r="H137" s="220">
        <v>1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38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130</v>
      </c>
      <c r="AT137" s="228" t="s">
        <v>126</v>
      </c>
      <c r="AU137" s="228" t="s">
        <v>83</v>
      </c>
      <c r="AY137" s="14" t="s">
        <v>122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81</v>
      </c>
      <c r="BK137" s="229">
        <f>ROUND(I137*H137,2)</f>
        <v>0</v>
      </c>
      <c r="BL137" s="14" t="s">
        <v>130</v>
      </c>
      <c r="BM137" s="228" t="s">
        <v>173</v>
      </c>
    </row>
    <row r="138" s="12" customFormat="1" ht="22.8" customHeight="1">
      <c r="A138" s="12"/>
      <c r="B138" s="200"/>
      <c r="C138" s="201"/>
      <c r="D138" s="202" t="s">
        <v>72</v>
      </c>
      <c r="E138" s="214" t="s">
        <v>174</v>
      </c>
      <c r="F138" s="214" t="s">
        <v>175</v>
      </c>
      <c r="G138" s="201"/>
      <c r="H138" s="201"/>
      <c r="I138" s="204"/>
      <c r="J138" s="215">
        <f>BK138</f>
        <v>0</v>
      </c>
      <c r="K138" s="201"/>
      <c r="L138" s="206"/>
      <c r="M138" s="207"/>
      <c r="N138" s="208"/>
      <c r="O138" s="208"/>
      <c r="P138" s="209">
        <f>SUM(P139:P143)</f>
        <v>0</v>
      </c>
      <c r="Q138" s="208"/>
      <c r="R138" s="209">
        <f>SUM(R139:R143)</f>
        <v>0</v>
      </c>
      <c r="S138" s="208"/>
      <c r="T138" s="210">
        <f>SUM(T139:T143)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1" t="s">
        <v>161</v>
      </c>
      <c r="AT138" s="212" t="s">
        <v>72</v>
      </c>
      <c r="AU138" s="212" t="s">
        <v>81</v>
      </c>
      <c r="AY138" s="211" t="s">
        <v>122</v>
      </c>
      <c r="BK138" s="213">
        <f>SUM(BK139:BK143)</f>
        <v>0</v>
      </c>
    </row>
    <row r="139" s="2" customFormat="1" ht="16.5" customHeight="1">
      <c r="A139" s="35"/>
      <c r="B139" s="36"/>
      <c r="C139" s="216" t="s">
        <v>176</v>
      </c>
      <c r="D139" s="216" t="s">
        <v>126</v>
      </c>
      <c r="E139" s="217" t="s">
        <v>177</v>
      </c>
      <c r="F139" s="218" t="s">
        <v>178</v>
      </c>
      <c r="G139" s="219" t="s">
        <v>153</v>
      </c>
      <c r="H139" s="220">
        <v>1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38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130</v>
      </c>
      <c r="AT139" s="228" t="s">
        <v>126</v>
      </c>
      <c r="AU139" s="228" t="s">
        <v>83</v>
      </c>
      <c r="AY139" s="14" t="s">
        <v>122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81</v>
      </c>
      <c r="BK139" s="229">
        <f>ROUND(I139*H139,2)</f>
        <v>0</v>
      </c>
      <c r="BL139" s="14" t="s">
        <v>130</v>
      </c>
      <c r="BM139" s="228" t="s">
        <v>179</v>
      </c>
    </row>
    <row r="140" s="2" customFormat="1" ht="16.5" customHeight="1">
      <c r="A140" s="35"/>
      <c r="B140" s="36"/>
      <c r="C140" s="216" t="s">
        <v>180</v>
      </c>
      <c r="D140" s="216" t="s">
        <v>126</v>
      </c>
      <c r="E140" s="217" t="s">
        <v>181</v>
      </c>
      <c r="F140" s="218" t="s">
        <v>182</v>
      </c>
      <c r="G140" s="219" t="s">
        <v>140</v>
      </c>
      <c r="H140" s="220">
        <v>1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38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130</v>
      </c>
      <c r="AT140" s="228" t="s">
        <v>126</v>
      </c>
      <c r="AU140" s="228" t="s">
        <v>83</v>
      </c>
      <c r="AY140" s="14" t="s">
        <v>122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81</v>
      </c>
      <c r="BK140" s="229">
        <f>ROUND(I140*H140,2)</f>
        <v>0</v>
      </c>
      <c r="BL140" s="14" t="s">
        <v>130</v>
      </c>
      <c r="BM140" s="228" t="s">
        <v>183</v>
      </c>
    </row>
    <row r="141" s="2" customFormat="1" ht="33" customHeight="1">
      <c r="A141" s="35"/>
      <c r="B141" s="36"/>
      <c r="C141" s="216" t="s">
        <v>184</v>
      </c>
      <c r="D141" s="216" t="s">
        <v>126</v>
      </c>
      <c r="E141" s="217" t="s">
        <v>185</v>
      </c>
      <c r="F141" s="218" t="s">
        <v>186</v>
      </c>
      <c r="G141" s="219" t="s">
        <v>153</v>
      </c>
      <c r="H141" s="220">
        <v>1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38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130</v>
      </c>
      <c r="AT141" s="228" t="s">
        <v>126</v>
      </c>
      <c r="AU141" s="228" t="s">
        <v>83</v>
      </c>
      <c r="AY141" s="14" t="s">
        <v>122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81</v>
      </c>
      <c r="BK141" s="229">
        <f>ROUND(I141*H141,2)</f>
        <v>0</v>
      </c>
      <c r="BL141" s="14" t="s">
        <v>130</v>
      </c>
      <c r="BM141" s="228" t="s">
        <v>187</v>
      </c>
    </row>
    <row r="142" s="2" customFormat="1" ht="24.15" customHeight="1">
      <c r="A142" s="35"/>
      <c r="B142" s="36"/>
      <c r="C142" s="216" t="s">
        <v>188</v>
      </c>
      <c r="D142" s="216" t="s">
        <v>126</v>
      </c>
      <c r="E142" s="217" t="s">
        <v>189</v>
      </c>
      <c r="F142" s="218" t="s">
        <v>190</v>
      </c>
      <c r="G142" s="219" t="s">
        <v>153</v>
      </c>
      <c r="H142" s="220">
        <v>2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38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130</v>
      </c>
      <c r="AT142" s="228" t="s">
        <v>126</v>
      </c>
      <c r="AU142" s="228" t="s">
        <v>83</v>
      </c>
      <c r="AY142" s="14" t="s">
        <v>122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81</v>
      </c>
      <c r="BK142" s="229">
        <f>ROUND(I142*H142,2)</f>
        <v>0</v>
      </c>
      <c r="BL142" s="14" t="s">
        <v>130</v>
      </c>
      <c r="BM142" s="228" t="s">
        <v>191</v>
      </c>
    </row>
    <row r="143" s="2" customFormat="1" ht="16.5" customHeight="1">
      <c r="A143" s="35"/>
      <c r="B143" s="36"/>
      <c r="C143" s="216" t="s">
        <v>192</v>
      </c>
      <c r="D143" s="216" t="s">
        <v>126</v>
      </c>
      <c r="E143" s="217" t="s">
        <v>193</v>
      </c>
      <c r="F143" s="218" t="s">
        <v>194</v>
      </c>
      <c r="G143" s="219" t="s">
        <v>153</v>
      </c>
      <c r="H143" s="220">
        <v>1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38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130</v>
      </c>
      <c r="AT143" s="228" t="s">
        <v>126</v>
      </c>
      <c r="AU143" s="228" t="s">
        <v>83</v>
      </c>
      <c r="AY143" s="14" t="s">
        <v>122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81</v>
      </c>
      <c r="BK143" s="229">
        <f>ROUND(I143*H143,2)</f>
        <v>0</v>
      </c>
      <c r="BL143" s="14" t="s">
        <v>130</v>
      </c>
      <c r="BM143" s="228" t="s">
        <v>195</v>
      </c>
    </row>
    <row r="144" s="12" customFormat="1" ht="22.8" customHeight="1">
      <c r="A144" s="12"/>
      <c r="B144" s="200"/>
      <c r="C144" s="201"/>
      <c r="D144" s="202" t="s">
        <v>72</v>
      </c>
      <c r="E144" s="214" t="s">
        <v>196</v>
      </c>
      <c r="F144" s="214" t="s">
        <v>197</v>
      </c>
      <c r="G144" s="201"/>
      <c r="H144" s="201"/>
      <c r="I144" s="204"/>
      <c r="J144" s="215">
        <f>BK144</f>
        <v>0</v>
      </c>
      <c r="K144" s="201"/>
      <c r="L144" s="206"/>
      <c r="M144" s="207"/>
      <c r="N144" s="208"/>
      <c r="O144" s="208"/>
      <c r="P144" s="209">
        <f>SUM(P145:P152)</f>
        <v>0</v>
      </c>
      <c r="Q144" s="208"/>
      <c r="R144" s="209">
        <f>SUM(R145:R152)</f>
        <v>0</v>
      </c>
      <c r="S144" s="208"/>
      <c r="T144" s="210">
        <f>SUM(T145:T152)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1" t="s">
        <v>198</v>
      </c>
      <c r="AT144" s="212" t="s">
        <v>72</v>
      </c>
      <c r="AU144" s="212" t="s">
        <v>81</v>
      </c>
      <c r="AY144" s="211" t="s">
        <v>122</v>
      </c>
      <c r="BK144" s="213">
        <f>SUM(BK145:BK152)</f>
        <v>0</v>
      </c>
    </row>
    <row r="145" s="2" customFormat="1" ht="24.15" customHeight="1">
      <c r="A145" s="35"/>
      <c r="B145" s="36"/>
      <c r="C145" s="216" t="s">
        <v>199</v>
      </c>
      <c r="D145" s="216" t="s">
        <v>126</v>
      </c>
      <c r="E145" s="217" t="s">
        <v>200</v>
      </c>
      <c r="F145" s="218" t="s">
        <v>201</v>
      </c>
      <c r="G145" s="219" t="s">
        <v>202</v>
      </c>
      <c r="H145" s="220">
        <v>70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38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203</v>
      </c>
      <c r="AT145" s="228" t="s">
        <v>126</v>
      </c>
      <c r="AU145" s="228" t="s">
        <v>83</v>
      </c>
      <c r="AY145" s="14" t="s">
        <v>122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81</v>
      </c>
      <c r="BK145" s="229">
        <f>ROUND(I145*H145,2)</f>
        <v>0</v>
      </c>
      <c r="BL145" s="14" t="s">
        <v>203</v>
      </c>
      <c r="BM145" s="228" t="s">
        <v>204</v>
      </c>
    </row>
    <row r="146" s="2" customFormat="1" ht="16.5" customHeight="1">
      <c r="A146" s="35"/>
      <c r="B146" s="36"/>
      <c r="C146" s="216" t="s">
        <v>205</v>
      </c>
      <c r="D146" s="216" t="s">
        <v>126</v>
      </c>
      <c r="E146" s="217" t="s">
        <v>206</v>
      </c>
      <c r="F146" s="218" t="s">
        <v>207</v>
      </c>
      <c r="G146" s="219" t="s">
        <v>202</v>
      </c>
      <c r="H146" s="220">
        <v>90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38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208</v>
      </c>
      <c r="AT146" s="228" t="s">
        <v>126</v>
      </c>
      <c r="AU146" s="228" t="s">
        <v>83</v>
      </c>
      <c r="AY146" s="14" t="s">
        <v>122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81</v>
      </c>
      <c r="BK146" s="229">
        <f>ROUND(I146*H146,2)</f>
        <v>0</v>
      </c>
      <c r="BL146" s="14" t="s">
        <v>208</v>
      </c>
      <c r="BM146" s="228" t="s">
        <v>209</v>
      </c>
    </row>
    <row r="147" s="2" customFormat="1" ht="16.5" customHeight="1">
      <c r="A147" s="35"/>
      <c r="B147" s="36"/>
      <c r="C147" s="216" t="s">
        <v>210</v>
      </c>
      <c r="D147" s="216" t="s">
        <v>126</v>
      </c>
      <c r="E147" s="217" t="s">
        <v>211</v>
      </c>
      <c r="F147" s="218" t="s">
        <v>212</v>
      </c>
      <c r="G147" s="219" t="s">
        <v>202</v>
      </c>
      <c r="H147" s="220">
        <v>70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38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208</v>
      </c>
      <c r="AT147" s="228" t="s">
        <v>126</v>
      </c>
      <c r="AU147" s="228" t="s">
        <v>83</v>
      </c>
      <c r="AY147" s="14" t="s">
        <v>122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81</v>
      </c>
      <c r="BK147" s="229">
        <f>ROUND(I147*H147,2)</f>
        <v>0</v>
      </c>
      <c r="BL147" s="14" t="s">
        <v>208</v>
      </c>
      <c r="BM147" s="228" t="s">
        <v>213</v>
      </c>
    </row>
    <row r="148" s="2" customFormat="1" ht="16.5" customHeight="1">
      <c r="A148" s="35"/>
      <c r="B148" s="36"/>
      <c r="C148" s="216" t="s">
        <v>214</v>
      </c>
      <c r="D148" s="216" t="s">
        <v>126</v>
      </c>
      <c r="E148" s="217" t="s">
        <v>215</v>
      </c>
      <c r="F148" s="218" t="s">
        <v>216</v>
      </c>
      <c r="G148" s="219" t="s">
        <v>202</v>
      </c>
      <c r="H148" s="220">
        <v>16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38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208</v>
      </c>
      <c r="AT148" s="228" t="s">
        <v>126</v>
      </c>
      <c r="AU148" s="228" t="s">
        <v>83</v>
      </c>
      <c r="AY148" s="14" t="s">
        <v>122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81</v>
      </c>
      <c r="BK148" s="229">
        <f>ROUND(I148*H148,2)</f>
        <v>0</v>
      </c>
      <c r="BL148" s="14" t="s">
        <v>208</v>
      </c>
      <c r="BM148" s="228" t="s">
        <v>217</v>
      </c>
    </row>
    <row r="149" s="2" customFormat="1" ht="16.5" customHeight="1">
      <c r="A149" s="35"/>
      <c r="B149" s="36"/>
      <c r="C149" s="216" t="s">
        <v>218</v>
      </c>
      <c r="D149" s="216" t="s">
        <v>126</v>
      </c>
      <c r="E149" s="217" t="s">
        <v>219</v>
      </c>
      <c r="F149" s="218" t="s">
        <v>220</v>
      </c>
      <c r="G149" s="219" t="s">
        <v>202</v>
      </c>
      <c r="H149" s="220">
        <v>16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38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208</v>
      </c>
      <c r="AT149" s="228" t="s">
        <v>126</v>
      </c>
      <c r="AU149" s="228" t="s">
        <v>83</v>
      </c>
      <c r="AY149" s="14" t="s">
        <v>122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81</v>
      </c>
      <c r="BK149" s="229">
        <f>ROUND(I149*H149,2)</f>
        <v>0</v>
      </c>
      <c r="BL149" s="14" t="s">
        <v>208</v>
      </c>
      <c r="BM149" s="228" t="s">
        <v>221</v>
      </c>
    </row>
    <row r="150" s="2" customFormat="1" ht="16.5" customHeight="1">
      <c r="A150" s="35"/>
      <c r="B150" s="36"/>
      <c r="C150" s="216" t="s">
        <v>222</v>
      </c>
      <c r="D150" s="216" t="s">
        <v>126</v>
      </c>
      <c r="E150" s="217" t="s">
        <v>223</v>
      </c>
      <c r="F150" s="218" t="s">
        <v>224</v>
      </c>
      <c r="G150" s="219" t="s">
        <v>202</v>
      </c>
      <c r="H150" s="220">
        <v>50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38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208</v>
      </c>
      <c r="AT150" s="228" t="s">
        <v>126</v>
      </c>
      <c r="AU150" s="228" t="s">
        <v>83</v>
      </c>
      <c r="AY150" s="14" t="s">
        <v>122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81</v>
      </c>
      <c r="BK150" s="229">
        <f>ROUND(I150*H150,2)</f>
        <v>0</v>
      </c>
      <c r="BL150" s="14" t="s">
        <v>208</v>
      </c>
      <c r="BM150" s="228" t="s">
        <v>225</v>
      </c>
    </row>
    <row r="151" s="2" customFormat="1" ht="16.5" customHeight="1">
      <c r="A151" s="35"/>
      <c r="B151" s="36"/>
      <c r="C151" s="216" t="s">
        <v>226</v>
      </c>
      <c r="D151" s="216" t="s">
        <v>126</v>
      </c>
      <c r="E151" s="217" t="s">
        <v>227</v>
      </c>
      <c r="F151" s="218" t="s">
        <v>228</v>
      </c>
      <c r="G151" s="219" t="s">
        <v>202</v>
      </c>
      <c r="H151" s="220">
        <v>30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38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208</v>
      </c>
      <c r="AT151" s="228" t="s">
        <v>126</v>
      </c>
      <c r="AU151" s="228" t="s">
        <v>83</v>
      </c>
      <c r="AY151" s="14" t="s">
        <v>122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81</v>
      </c>
      <c r="BK151" s="229">
        <f>ROUND(I151*H151,2)</f>
        <v>0</v>
      </c>
      <c r="BL151" s="14" t="s">
        <v>208</v>
      </c>
      <c r="BM151" s="228" t="s">
        <v>229</v>
      </c>
    </row>
    <row r="152" s="2" customFormat="1" ht="16.5" customHeight="1">
      <c r="A152" s="35"/>
      <c r="B152" s="36"/>
      <c r="C152" s="216" t="s">
        <v>230</v>
      </c>
      <c r="D152" s="216" t="s">
        <v>126</v>
      </c>
      <c r="E152" s="217" t="s">
        <v>231</v>
      </c>
      <c r="F152" s="218" t="s">
        <v>232</v>
      </c>
      <c r="G152" s="219" t="s">
        <v>202</v>
      </c>
      <c r="H152" s="220">
        <v>30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38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130</v>
      </c>
      <c r="AT152" s="228" t="s">
        <v>126</v>
      </c>
      <c r="AU152" s="228" t="s">
        <v>83</v>
      </c>
      <c r="AY152" s="14" t="s">
        <v>122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81</v>
      </c>
      <c r="BK152" s="229">
        <f>ROUND(I152*H152,2)</f>
        <v>0</v>
      </c>
      <c r="BL152" s="14" t="s">
        <v>130</v>
      </c>
      <c r="BM152" s="228" t="s">
        <v>233</v>
      </c>
    </row>
    <row r="153" s="12" customFormat="1" ht="25.92" customHeight="1">
      <c r="A153" s="12"/>
      <c r="B153" s="200"/>
      <c r="C153" s="201"/>
      <c r="D153" s="202" t="s">
        <v>72</v>
      </c>
      <c r="E153" s="203" t="s">
        <v>234</v>
      </c>
      <c r="F153" s="203" t="s">
        <v>235</v>
      </c>
      <c r="G153" s="201"/>
      <c r="H153" s="201"/>
      <c r="I153" s="204"/>
      <c r="J153" s="205">
        <f>BK153</f>
        <v>0</v>
      </c>
      <c r="K153" s="201"/>
      <c r="L153" s="206"/>
      <c r="M153" s="207"/>
      <c r="N153" s="208"/>
      <c r="O153" s="208"/>
      <c r="P153" s="209">
        <f>SUM(P154:P157)</f>
        <v>0</v>
      </c>
      <c r="Q153" s="208"/>
      <c r="R153" s="209">
        <f>SUM(R154:R157)</f>
        <v>0.00080000000000000004</v>
      </c>
      <c r="S153" s="208"/>
      <c r="T153" s="210">
        <f>SUM(T154:T157)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1" t="s">
        <v>83</v>
      </c>
      <c r="AT153" s="212" t="s">
        <v>72</v>
      </c>
      <c r="AU153" s="212" t="s">
        <v>73</v>
      </c>
      <c r="AY153" s="211" t="s">
        <v>122</v>
      </c>
      <c r="BK153" s="213">
        <f>SUM(BK154:BK157)</f>
        <v>0</v>
      </c>
    </row>
    <row r="154" s="2" customFormat="1" ht="24.15" customHeight="1">
      <c r="A154" s="35"/>
      <c r="B154" s="36"/>
      <c r="C154" s="216" t="s">
        <v>7</v>
      </c>
      <c r="D154" s="216" t="s">
        <v>126</v>
      </c>
      <c r="E154" s="217" t="s">
        <v>236</v>
      </c>
      <c r="F154" s="218" t="s">
        <v>237</v>
      </c>
      <c r="G154" s="219" t="s">
        <v>140</v>
      </c>
      <c r="H154" s="220">
        <v>1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38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130</v>
      </c>
      <c r="AT154" s="228" t="s">
        <v>126</v>
      </c>
      <c r="AU154" s="228" t="s">
        <v>81</v>
      </c>
      <c r="AY154" s="14" t="s">
        <v>122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81</v>
      </c>
      <c r="BK154" s="229">
        <f>ROUND(I154*H154,2)</f>
        <v>0</v>
      </c>
      <c r="BL154" s="14" t="s">
        <v>130</v>
      </c>
      <c r="BM154" s="228" t="s">
        <v>238</v>
      </c>
    </row>
    <row r="155" s="2" customFormat="1" ht="37.8" customHeight="1">
      <c r="A155" s="35"/>
      <c r="B155" s="36"/>
      <c r="C155" s="216" t="s">
        <v>239</v>
      </c>
      <c r="D155" s="216" t="s">
        <v>126</v>
      </c>
      <c r="E155" s="217" t="s">
        <v>240</v>
      </c>
      <c r="F155" s="218" t="s">
        <v>241</v>
      </c>
      <c r="G155" s="219" t="s">
        <v>140</v>
      </c>
      <c r="H155" s="220">
        <v>1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38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130</v>
      </c>
      <c r="AT155" s="228" t="s">
        <v>126</v>
      </c>
      <c r="AU155" s="228" t="s">
        <v>81</v>
      </c>
      <c r="AY155" s="14" t="s">
        <v>122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81</v>
      </c>
      <c r="BK155" s="229">
        <f>ROUND(I155*H155,2)</f>
        <v>0</v>
      </c>
      <c r="BL155" s="14" t="s">
        <v>130</v>
      </c>
      <c r="BM155" s="228" t="s">
        <v>242</v>
      </c>
    </row>
    <row r="156" s="2" customFormat="1" ht="16.5" customHeight="1">
      <c r="A156" s="35"/>
      <c r="B156" s="36"/>
      <c r="C156" s="230" t="s">
        <v>243</v>
      </c>
      <c r="D156" s="230" t="s">
        <v>120</v>
      </c>
      <c r="E156" s="231" t="s">
        <v>244</v>
      </c>
      <c r="F156" s="232" t="s">
        <v>245</v>
      </c>
      <c r="G156" s="233" t="s">
        <v>140</v>
      </c>
      <c r="H156" s="234">
        <v>1</v>
      </c>
      <c r="I156" s="235"/>
      <c r="J156" s="236">
        <f>ROUND(I156*H156,2)</f>
        <v>0</v>
      </c>
      <c r="K156" s="237"/>
      <c r="L156" s="238"/>
      <c r="M156" s="239" t="s">
        <v>1</v>
      </c>
      <c r="N156" s="240" t="s">
        <v>38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157</v>
      </c>
      <c r="AT156" s="228" t="s">
        <v>120</v>
      </c>
      <c r="AU156" s="228" t="s">
        <v>81</v>
      </c>
      <c r="AY156" s="14" t="s">
        <v>122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81</v>
      </c>
      <c r="BK156" s="229">
        <f>ROUND(I156*H156,2)</f>
        <v>0</v>
      </c>
      <c r="BL156" s="14" t="s">
        <v>130</v>
      </c>
      <c r="BM156" s="228" t="s">
        <v>246</v>
      </c>
    </row>
    <row r="157" s="2" customFormat="1" ht="37.8" customHeight="1">
      <c r="A157" s="35"/>
      <c r="B157" s="36"/>
      <c r="C157" s="230" t="s">
        <v>247</v>
      </c>
      <c r="D157" s="230" t="s">
        <v>120</v>
      </c>
      <c r="E157" s="231" t="s">
        <v>248</v>
      </c>
      <c r="F157" s="232" t="s">
        <v>249</v>
      </c>
      <c r="G157" s="233" t="s">
        <v>140</v>
      </c>
      <c r="H157" s="234">
        <v>1</v>
      </c>
      <c r="I157" s="235"/>
      <c r="J157" s="236">
        <f>ROUND(I157*H157,2)</f>
        <v>0</v>
      </c>
      <c r="K157" s="237"/>
      <c r="L157" s="238"/>
      <c r="M157" s="239" t="s">
        <v>1</v>
      </c>
      <c r="N157" s="240" t="s">
        <v>38</v>
      </c>
      <c r="O157" s="88"/>
      <c r="P157" s="226">
        <f>O157*H157</f>
        <v>0</v>
      </c>
      <c r="Q157" s="226">
        <v>0.00080000000000000004</v>
      </c>
      <c r="R157" s="226">
        <f>Q157*H157</f>
        <v>0.00080000000000000004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135</v>
      </c>
      <c r="AT157" s="228" t="s">
        <v>120</v>
      </c>
      <c r="AU157" s="228" t="s">
        <v>81</v>
      </c>
      <c r="AY157" s="14" t="s">
        <v>122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81</v>
      </c>
      <c r="BK157" s="229">
        <f>ROUND(I157*H157,2)</f>
        <v>0</v>
      </c>
      <c r="BL157" s="14" t="s">
        <v>135</v>
      </c>
      <c r="BM157" s="228" t="s">
        <v>250</v>
      </c>
    </row>
    <row r="158" s="12" customFormat="1" ht="25.92" customHeight="1">
      <c r="A158" s="12"/>
      <c r="B158" s="200"/>
      <c r="C158" s="201"/>
      <c r="D158" s="202" t="s">
        <v>72</v>
      </c>
      <c r="E158" s="203" t="s">
        <v>251</v>
      </c>
      <c r="F158" s="203" t="s">
        <v>252</v>
      </c>
      <c r="G158" s="201"/>
      <c r="H158" s="201"/>
      <c r="I158" s="204"/>
      <c r="J158" s="205">
        <f>BK158</f>
        <v>0</v>
      </c>
      <c r="K158" s="201"/>
      <c r="L158" s="206"/>
      <c r="M158" s="207"/>
      <c r="N158" s="208"/>
      <c r="O158" s="208"/>
      <c r="P158" s="209">
        <f>P159+P165</f>
        <v>0</v>
      </c>
      <c r="Q158" s="208"/>
      <c r="R158" s="209">
        <f>R159+R165</f>
        <v>0.00081999999999999998</v>
      </c>
      <c r="S158" s="208"/>
      <c r="T158" s="210">
        <f>T159+T165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1" t="s">
        <v>198</v>
      </c>
      <c r="AT158" s="212" t="s">
        <v>72</v>
      </c>
      <c r="AU158" s="212" t="s">
        <v>73</v>
      </c>
      <c r="AY158" s="211" t="s">
        <v>122</v>
      </c>
      <c r="BK158" s="213">
        <f>BK159+BK165</f>
        <v>0</v>
      </c>
    </row>
    <row r="159" s="12" customFormat="1" ht="22.8" customHeight="1">
      <c r="A159" s="12"/>
      <c r="B159" s="200"/>
      <c r="C159" s="201"/>
      <c r="D159" s="202" t="s">
        <v>72</v>
      </c>
      <c r="E159" s="214" t="s">
        <v>253</v>
      </c>
      <c r="F159" s="214" t="s">
        <v>254</v>
      </c>
      <c r="G159" s="201"/>
      <c r="H159" s="201"/>
      <c r="I159" s="204"/>
      <c r="J159" s="215">
        <f>BK159</f>
        <v>0</v>
      </c>
      <c r="K159" s="201"/>
      <c r="L159" s="206"/>
      <c r="M159" s="207"/>
      <c r="N159" s="208"/>
      <c r="O159" s="208"/>
      <c r="P159" s="209">
        <f>SUM(P160:P164)</f>
        <v>0</v>
      </c>
      <c r="Q159" s="208"/>
      <c r="R159" s="209">
        <f>SUM(R160:R164)</f>
        <v>0.00081999999999999998</v>
      </c>
      <c r="S159" s="208"/>
      <c r="T159" s="210">
        <f>SUM(T160:T164)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1" t="s">
        <v>161</v>
      </c>
      <c r="AT159" s="212" t="s">
        <v>72</v>
      </c>
      <c r="AU159" s="212" t="s">
        <v>81</v>
      </c>
      <c r="AY159" s="211" t="s">
        <v>122</v>
      </c>
      <c r="BK159" s="213">
        <f>SUM(BK160:BK164)</f>
        <v>0</v>
      </c>
    </row>
    <row r="160" s="2" customFormat="1" ht="21.75" customHeight="1">
      <c r="A160" s="35"/>
      <c r="B160" s="36"/>
      <c r="C160" s="216" t="s">
        <v>255</v>
      </c>
      <c r="D160" s="216" t="s">
        <v>126</v>
      </c>
      <c r="E160" s="217" t="s">
        <v>256</v>
      </c>
      <c r="F160" s="218" t="s">
        <v>257</v>
      </c>
      <c r="G160" s="219" t="s">
        <v>153</v>
      </c>
      <c r="H160" s="220">
        <v>2</v>
      </c>
      <c r="I160" s="221"/>
      <c r="J160" s="222">
        <f>ROUND(I160*H160,2)</f>
        <v>0</v>
      </c>
      <c r="K160" s="223"/>
      <c r="L160" s="41"/>
      <c r="M160" s="224" t="s">
        <v>1</v>
      </c>
      <c r="N160" s="225" t="s">
        <v>38</v>
      </c>
      <c r="O160" s="88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130</v>
      </c>
      <c r="AT160" s="228" t="s">
        <v>126</v>
      </c>
      <c r="AU160" s="228" t="s">
        <v>83</v>
      </c>
      <c r="AY160" s="14" t="s">
        <v>122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81</v>
      </c>
      <c r="BK160" s="229">
        <f>ROUND(I160*H160,2)</f>
        <v>0</v>
      </c>
      <c r="BL160" s="14" t="s">
        <v>130</v>
      </c>
      <c r="BM160" s="228" t="s">
        <v>258</v>
      </c>
    </row>
    <row r="161" s="2" customFormat="1" ht="16.5" customHeight="1">
      <c r="A161" s="35"/>
      <c r="B161" s="36"/>
      <c r="C161" s="230" t="s">
        <v>259</v>
      </c>
      <c r="D161" s="230" t="s">
        <v>120</v>
      </c>
      <c r="E161" s="231" t="s">
        <v>260</v>
      </c>
      <c r="F161" s="232" t="s">
        <v>261</v>
      </c>
      <c r="G161" s="233" t="s">
        <v>140</v>
      </c>
      <c r="H161" s="234">
        <v>1</v>
      </c>
      <c r="I161" s="235"/>
      <c r="J161" s="236">
        <f>ROUND(I161*H161,2)</f>
        <v>0</v>
      </c>
      <c r="K161" s="237"/>
      <c r="L161" s="238"/>
      <c r="M161" s="239" t="s">
        <v>1</v>
      </c>
      <c r="N161" s="240" t="s">
        <v>38</v>
      </c>
      <c r="O161" s="88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157</v>
      </c>
      <c r="AT161" s="228" t="s">
        <v>120</v>
      </c>
      <c r="AU161" s="228" t="s">
        <v>83</v>
      </c>
      <c r="AY161" s="14" t="s">
        <v>122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81</v>
      </c>
      <c r="BK161" s="229">
        <f>ROUND(I161*H161,2)</f>
        <v>0</v>
      </c>
      <c r="BL161" s="14" t="s">
        <v>130</v>
      </c>
      <c r="BM161" s="228" t="s">
        <v>262</v>
      </c>
    </row>
    <row r="162" s="2" customFormat="1" ht="16.5" customHeight="1">
      <c r="A162" s="35"/>
      <c r="B162" s="36"/>
      <c r="C162" s="230" t="s">
        <v>8</v>
      </c>
      <c r="D162" s="230" t="s">
        <v>120</v>
      </c>
      <c r="E162" s="231" t="s">
        <v>263</v>
      </c>
      <c r="F162" s="232" t="s">
        <v>264</v>
      </c>
      <c r="G162" s="233" t="s">
        <v>140</v>
      </c>
      <c r="H162" s="234">
        <v>1</v>
      </c>
      <c r="I162" s="235"/>
      <c r="J162" s="236">
        <f>ROUND(I162*H162,2)</f>
        <v>0</v>
      </c>
      <c r="K162" s="237"/>
      <c r="L162" s="238"/>
      <c r="M162" s="239" t="s">
        <v>1</v>
      </c>
      <c r="N162" s="240" t="s">
        <v>38</v>
      </c>
      <c r="O162" s="88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157</v>
      </c>
      <c r="AT162" s="228" t="s">
        <v>120</v>
      </c>
      <c r="AU162" s="228" t="s">
        <v>83</v>
      </c>
      <c r="AY162" s="14" t="s">
        <v>122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4" t="s">
        <v>81</v>
      </c>
      <c r="BK162" s="229">
        <f>ROUND(I162*H162,2)</f>
        <v>0</v>
      </c>
      <c r="BL162" s="14" t="s">
        <v>130</v>
      </c>
      <c r="BM162" s="228" t="s">
        <v>265</v>
      </c>
    </row>
    <row r="163" s="2" customFormat="1" ht="24.15" customHeight="1">
      <c r="A163" s="35"/>
      <c r="B163" s="36"/>
      <c r="C163" s="230" t="s">
        <v>266</v>
      </c>
      <c r="D163" s="230" t="s">
        <v>120</v>
      </c>
      <c r="E163" s="231" t="s">
        <v>267</v>
      </c>
      <c r="F163" s="232" t="s">
        <v>268</v>
      </c>
      <c r="G163" s="233" t="s">
        <v>140</v>
      </c>
      <c r="H163" s="234">
        <v>1</v>
      </c>
      <c r="I163" s="235"/>
      <c r="J163" s="236">
        <f>ROUND(I163*H163,2)</f>
        <v>0</v>
      </c>
      <c r="K163" s="237"/>
      <c r="L163" s="238"/>
      <c r="M163" s="239" t="s">
        <v>1</v>
      </c>
      <c r="N163" s="240" t="s">
        <v>38</v>
      </c>
      <c r="O163" s="88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157</v>
      </c>
      <c r="AT163" s="228" t="s">
        <v>120</v>
      </c>
      <c r="AU163" s="228" t="s">
        <v>83</v>
      </c>
      <c r="AY163" s="14" t="s">
        <v>122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81</v>
      </c>
      <c r="BK163" s="229">
        <f>ROUND(I163*H163,2)</f>
        <v>0</v>
      </c>
      <c r="BL163" s="14" t="s">
        <v>130</v>
      </c>
      <c r="BM163" s="228" t="s">
        <v>269</v>
      </c>
    </row>
    <row r="164" s="2" customFormat="1" ht="24.15" customHeight="1">
      <c r="A164" s="35"/>
      <c r="B164" s="36"/>
      <c r="C164" s="230" t="s">
        <v>270</v>
      </c>
      <c r="D164" s="230" t="s">
        <v>120</v>
      </c>
      <c r="E164" s="231" t="s">
        <v>271</v>
      </c>
      <c r="F164" s="232" t="s">
        <v>272</v>
      </c>
      <c r="G164" s="233" t="s">
        <v>140</v>
      </c>
      <c r="H164" s="234">
        <v>1</v>
      </c>
      <c r="I164" s="235"/>
      <c r="J164" s="236">
        <f>ROUND(I164*H164,2)</f>
        <v>0</v>
      </c>
      <c r="K164" s="237"/>
      <c r="L164" s="238"/>
      <c r="M164" s="239" t="s">
        <v>1</v>
      </c>
      <c r="N164" s="240" t="s">
        <v>38</v>
      </c>
      <c r="O164" s="88"/>
      <c r="P164" s="226">
        <f>O164*H164</f>
        <v>0</v>
      </c>
      <c r="Q164" s="226">
        <v>0.00081999999999999998</v>
      </c>
      <c r="R164" s="226">
        <f>Q164*H164</f>
        <v>0.00081999999999999998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135</v>
      </c>
      <c r="AT164" s="228" t="s">
        <v>120</v>
      </c>
      <c r="AU164" s="228" t="s">
        <v>83</v>
      </c>
      <c r="AY164" s="14" t="s">
        <v>122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81</v>
      </c>
      <c r="BK164" s="229">
        <f>ROUND(I164*H164,2)</f>
        <v>0</v>
      </c>
      <c r="BL164" s="14" t="s">
        <v>135</v>
      </c>
      <c r="BM164" s="228" t="s">
        <v>273</v>
      </c>
    </row>
    <row r="165" s="12" customFormat="1" ht="22.8" customHeight="1">
      <c r="A165" s="12"/>
      <c r="B165" s="200"/>
      <c r="C165" s="201"/>
      <c r="D165" s="202" t="s">
        <v>72</v>
      </c>
      <c r="E165" s="214" t="s">
        <v>274</v>
      </c>
      <c r="F165" s="214" t="s">
        <v>275</v>
      </c>
      <c r="G165" s="201"/>
      <c r="H165" s="201"/>
      <c r="I165" s="204"/>
      <c r="J165" s="215">
        <f>BK165</f>
        <v>0</v>
      </c>
      <c r="K165" s="201"/>
      <c r="L165" s="206"/>
      <c r="M165" s="207"/>
      <c r="N165" s="208"/>
      <c r="O165" s="208"/>
      <c r="P165" s="209">
        <f>SUM(P166:P177)</f>
        <v>0</v>
      </c>
      <c r="Q165" s="208"/>
      <c r="R165" s="209">
        <f>SUM(R166:R177)</f>
        <v>0</v>
      </c>
      <c r="S165" s="208"/>
      <c r="T165" s="210">
        <f>SUM(T166:T177)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1" t="s">
        <v>198</v>
      </c>
      <c r="AT165" s="212" t="s">
        <v>72</v>
      </c>
      <c r="AU165" s="212" t="s">
        <v>81</v>
      </c>
      <c r="AY165" s="211" t="s">
        <v>122</v>
      </c>
      <c r="BK165" s="213">
        <f>SUM(BK166:BK177)</f>
        <v>0</v>
      </c>
    </row>
    <row r="166" s="2" customFormat="1" ht="24.15" customHeight="1">
      <c r="A166" s="35"/>
      <c r="B166" s="36"/>
      <c r="C166" s="216" t="s">
        <v>81</v>
      </c>
      <c r="D166" s="216" t="s">
        <v>126</v>
      </c>
      <c r="E166" s="217" t="s">
        <v>276</v>
      </c>
      <c r="F166" s="218" t="s">
        <v>277</v>
      </c>
      <c r="G166" s="219" t="s">
        <v>153</v>
      </c>
      <c r="H166" s="220">
        <v>143</v>
      </c>
      <c r="I166" s="221"/>
      <c r="J166" s="222">
        <f>ROUND(I166*H166,2)</f>
        <v>0</v>
      </c>
      <c r="K166" s="223"/>
      <c r="L166" s="41"/>
      <c r="M166" s="224" t="s">
        <v>1</v>
      </c>
      <c r="N166" s="225" t="s">
        <v>38</v>
      </c>
      <c r="O166" s="88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208</v>
      </c>
      <c r="AT166" s="228" t="s">
        <v>126</v>
      </c>
      <c r="AU166" s="228" t="s">
        <v>83</v>
      </c>
      <c r="AY166" s="14" t="s">
        <v>122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81</v>
      </c>
      <c r="BK166" s="229">
        <f>ROUND(I166*H166,2)</f>
        <v>0</v>
      </c>
      <c r="BL166" s="14" t="s">
        <v>208</v>
      </c>
      <c r="BM166" s="228" t="s">
        <v>278</v>
      </c>
    </row>
    <row r="167" s="2" customFormat="1" ht="21.75" customHeight="1">
      <c r="A167" s="35"/>
      <c r="B167" s="36"/>
      <c r="C167" s="230" t="s">
        <v>83</v>
      </c>
      <c r="D167" s="230" t="s">
        <v>120</v>
      </c>
      <c r="E167" s="231" t="s">
        <v>279</v>
      </c>
      <c r="F167" s="232" t="s">
        <v>280</v>
      </c>
      <c r="G167" s="233" t="s">
        <v>153</v>
      </c>
      <c r="H167" s="234">
        <v>143</v>
      </c>
      <c r="I167" s="235"/>
      <c r="J167" s="236">
        <f>ROUND(I167*H167,2)</f>
        <v>0</v>
      </c>
      <c r="K167" s="237"/>
      <c r="L167" s="238"/>
      <c r="M167" s="239" t="s">
        <v>1</v>
      </c>
      <c r="N167" s="240" t="s">
        <v>38</v>
      </c>
      <c r="O167" s="88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208</v>
      </c>
      <c r="AT167" s="228" t="s">
        <v>120</v>
      </c>
      <c r="AU167" s="228" t="s">
        <v>83</v>
      </c>
      <c r="AY167" s="14" t="s">
        <v>122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81</v>
      </c>
      <c r="BK167" s="229">
        <f>ROUND(I167*H167,2)</f>
        <v>0</v>
      </c>
      <c r="BL167" s="14" t="s">
        <v>208</v>
      </c>
      <c r="BM167" s="228" t="s">
        <v>281</v>
      </c>
    </row>
    <row r="168" s="2" customFormat="1" ht="24.15" customHeight="1">
      <c r="A168" s="35"/>
      <c r="B168" s="36"/>
      <c r="C168" s="216" t="s">
        <v>161</v>
      </c>
      <c r="D168" s="216" t="s">
        <v>126</v>
      </c>
      <c r="E168" s="217" t="s">
        <v>282</v>
      </c>
      <c r="F168" s="218" t="s">
        <v>283</v>
      </c>
      <c r="G168" s="219" t="s">
        <v>153</v>
      </c>
      <c r="H168" s="220">
        <v>143</v>
      </c>
      <c r="I168" s="221"/>
      <c r="J168" s="222">
        <f>ROUND(I168*H168,2)</f>
        <v>0</v>
      </c>
      <c r="K168" s="223"/>
      <c r="L168" s="41"/>
      <c r="M168" s="224" t="s">
        <v>1</v>
      </c>
      <c r="N168" s="225" t="s">
        <v>38</v>
      </c>
      <c r="O168" s="88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208</v>
      </c>
      <c r="AT168" s="228" t="s">
        <v>126</v>
      </c>
      <c r="AU168" s="228" t="s">
        <v>83</v>
      </c>
      <c r="AY168" s="14" t="s">
        <v>122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4" t="s">
        <v>81</v>
      </c>
      <c r="BK168" s="229">
        <f>ROUND(I168*H168,2)</f>
        <v>0</v>
      </c>
      <c r="BL168" s="14" t="s">
        <v>208</v>
      </c>
      <c r="BM168" s="228" t="s">
        <v>284</v>
      </c>
    </row>
    <row r="169" s="2" customFormat="1" ht="37.8" customHeight="1">
      <c r="A169" s="35"/>
      <c r="B169" s="36"/>
      <c r="C169" s="230" t="s">
        <v>198</v>
      </c>
      <c r="D169" s="230" t="s">
        <v>120</v>
      </c>
      <c r="E169" s="231" t="s">
        <v>285</v>
      </c>
      <c r="F169" s="232" t="s">
        <v>286</v>
      </c>
      <c r="G169" s="233" t="s">
        <v>153</v>
      </c>
      <c r="H169" s="234">
        <v>143</v>
      </c>
      <c r="I169" s="235"/>
      <c r="J169" s="236">
        <f>ROUND(I169*H169,2)</f>
        <v>0</v>
      </c>
      <c r="K169" s="237"/>
      <c r="L169" s="238"/>
      <c r="M169" s="239" t="s">
        <v>1</v>
      </c>
      <c r="N169" s="240" t="s">
        <v>38</v>
      </c>
      <c r="O169" s="88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208</v>
      </c>
      <c r="AT169" s="228" t="s">
        <v>120</v>
      </c>
      <c r="AU169" s="228" t="s">
        <v>83</v>
      </c>
      <c r="AY169" s="14" t="s">
        <v>122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4" t="s">
        <v>81</v>
      </c>
      <c r="BK169" s="229">
        <f>ROUND(I169*H169,2)</f>
        <v>0</v>
      </c>
      <c r="BL169" s="14" t="s">
        <v>208</v>
      </c>
      <c r="BM169" s="228" t="s">
        <v>287</v>
      </c>
    </row>
    <row r="170" s="2" customFormat="1" ht="24.15" customHeight="1">
      <c r="A170" s="35"/>
      <c r="B170" s="36"/>
      <c r="C170" s="216" t="s">
        <v>288</v>
      </c>
      <c r="D170" s="216" t="s">
        <v>126</v>
      </c>
      <c r="E170" s="217" t="s">
        <v>289</v>
      </c>
      <c r="F170" s="218" t="s">
        <v>290</v>
      </c>
      <c r="G170" s="219" t="s">
        <v>153</v>
      </c>
      <c r="H170" s="220">
        <v>2</v>
      </c>
      <c r="I170" s="221"/>
      <c r="J170" s="222">
        <f>ROUND(I170*H170,2)</f>
        <v>0</v>
      </c>
      <c r="K170" s="223"/>
      <c r="L170" s="41"/>
      <c r="M170" s="224" t="s">
        <v>1</v>
      </c>
      <c r="N170" s="225" t="s">
        <v>38</v>
      </c>
      <c r="O170" s="88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208</v>
      </c>
      <c r="AT170" s="228" t="s">
        <v>126</v>
      </c>
      <c r="AU170" s="228" t="s">
        <v>83</v>
      </c>
      <c r="AY170" s="14" t="s">
        <v>122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4" t="s">
        <v>81</v>
      </c>
      <c r="BK170" s="229">
        <f>ROUND(I170*H170,2)</f>
        <v>0</v>
      </c>
      <c r="BL170" s="14" t="s">
        <v>208</v>
      </c>
      <c r="BM170" s="228" t="s">
        <v>291</v>
      </c>
    </row>
    <row r="171" s="2" customFormat="1" ht="37.8" customHeight="1">
      <c r="A171" s="35"/>
      <c r="B171" s="36"/>
      <c r="C171" s="230" t="s">
        <v>292</v>
      </c>
      <c r="D171" s="230" t="s">
        <v>120</v>
      </c>
      <c r="E171" s="231" t="s">
        <v>293</v>
      </c>
      <c r="F171" s="232" t="s">
        <v>294</v>
      </c>
      <c r="G171" s="233" t="s">
        <v>153</v>
      </c>
      <c r="H171" s="234">
        <v>2</v>
      </c>
      <c r="I171" s="235"/>
      <c r="J171" s="236">
        <f>ROUND(I171*H171,2)</f>
        <v>0</v>
      </c>
      <c r="K171" s="237"/>
      <c r="L171" s="238"/>
      <c r="M171" s="239" t="s">
        <v>1</v>
      </c>
      <c r="N171" s="240" t="s">
        <v>38</v>
      </c>
      <c r="O171" s="88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208</v>
      </c>
      <c r="AT171" s="228" t="s">
        <v>120</v>
      </c>
      <c r="AU171" s="228" t="s">
        <v>83</v>
      </c>
      <c r="AY171" s="14" t="s">
        <v>122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4" t="s">
        <v>81</v>
      </c>
      <c r="BK171" s="229">
        <f>ROUND(I171*H171,2)</f>
        <v>0</v>
      </c>
      <c r="BL171" s="14" t="s">
        <v>208</v>
      </c>
      <c r="BM171" s="228" t="s">
        <v>295</v>
      </c>
    </row>
    <row r="172" s="2" customFormat="1" ht="16.5" customHeight="1">
      <c r="A172" s="35"/>
      <c r="B172" s="36"/>
      <c r="C172" s="216" t="s">
        <v>296</v>
      </c>
      <c r="D172" s="216" t="s">
        <v>126</v>
      </c>
      <c r="E172" s="217" t="s">
        <v>297</v>
      </c>
      <c r="F172" s="218" t="s">
        <v>298</v>
      </c>
      <c r="G172" s="219" t="s">
        <v>153</v>
      </c>
      <c r="H172" s="220">
        <v>143</v>
      </c>
      <c r="I172" s="221"/>
      <c r="J172" s="222">
        <f>ROUND(I172*H172,2)</f>
        <v>0</v>
      </c>
      <c r="K172" s="223"/>
      <c r="L172" s="41"/>
      <c r="M172" s="224" t="s">
        <v>1</v>
      </c>
      <c r="N172" s="225" t="s">
        <v>38</v>
      </c>
      <c r="O172" s="88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208</v>
      </c>
      <c r="AT172" s="228" t="s">
        <v>126</v>
      </c>
      <c r="AU172" s="228" t="s">
        <v>83</v>
      </c>
      <c r="AY172" s="14" t="s">
        <v>122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81</v>
      </c>
      <c r="BK172" s="229">
        <f>ROUND(I172*H172,2)</f>
        <v>0</v>
      </c>
      <c r="BL172" s="14" t="s">
        <v>208</v>
      </c>
      <c r="BM172" s="228" t="s">
        <v>299</v>
      </c>
    </row>
    <row r="173" s="2" customFormat="1" ht="16.5" customHeight="1">
      <c r="A173" s="35"/>
      <c r="B173" s="36"/>
      <c r="C173" s="230" t="s">
        <v>300</v>
      </c>
      <c r="D173" s="230" t="s">
        <v>120</v>
      </c>
      <c r="E173" s="231" t="s">
        <v>301</v>
      </c>
      <c r="F173" s="232" t="s">
        <v>302</v>
      </c>
      <c r="G173" s="233" t="s">
        <v>153</v>
      </c>
      <c r="H173" s="234">
        <v>143</v>
      </c>
      <c r="I173" s="235"/>
      <c r="J173" s="236">
        <f>ROUND(I173*H173,2)</f>
        <v>0</v>
      </c>
      <c r="K173" s="237"/>
      <c r="L173" s="238"/>
      <c r="M173" s="239" t="s">
        <v>1</v>
      </c>
      <c r="N173" s="240" t="s">
        <v>38</v>
      </c>
      <c r="O173" s="88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208</v>
      </c>
      <c r="AT173" s="228" t="s">
        <v>120</v>
      </c>
      <c r="AU173" s="228" t="s">
        <v>83</v>
      </c>
      <c r="AY173" s="14" t="s">
        <v>122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4" t="s">
        <v>81</v>
      </c>
      <c r="BK173" s="229">
        <f>ROUND(I173*H173,2)</f>
        <v>0</v>
      </c>
      <c r="BL173" s="14" t="s">
        <v>208</v>
      </c>
      <c r="BM173" s="228" t="s">
        <v>303</v>
      </c>
    </row>
    <row r="174" s="2" customFormat="1" ht="16.5" customHeight="1">
      <c r="A174" s="35"/>
      <c r="B174" s="36"/>
      <c r="C174" s="216" t="s">
        <v>304</v>
      </c>
      <c r="D174" s="216" t="s">
        <v>126</v>
      </c>
      <c r="E174" s="217" t="s">
        <v>305</v>
      </c>
      <c r="F174" s="218" t="s">
        <v>306</v>
      </c>
      <c r="G174" s="219" t="s">
        <v>140</v>
      </c>
      <c r="H174" s="220">
        <v>1</v>
      </c>
      <c r="I174" s="221"/>
      <c r="J174" s="222">
        <f>ROUND(I174*H174,2)</f>
        <v>0</v>
      </c>
      <c r="K174" s="223"/>
      <c r="L174" s="41"/>
      <c r="M174" s="224" t="s">
        <v>1</v>
      </c>
      <c r="N174" s="225" t="s">
        <v>38</v>
      </c>
      <c r="O174" s="88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208</v>
      </c>
      <c r="AT174" s="228" t="s">
        <v>126</v>
      </c>
      <c r="AU174" s="228" t="s">
        <v>83</v>
      </c>
      <c r="AY174" s="14" t="s">
        <v>122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4" t="s">
        <v>81</v>
      </c>
      <c r="BK174" s="229">
        <f>ROUND(I174*H174,2)</f>
        <v>0</v>
      </c>
      <c r="BL174" s="14" t="s">
        <v>208</v>
      </c>
      <c r="BM174" s="228" t="s">
        <v>307</v>
      </c>
    </row>
    <row r="175" s="2" customFormat="1" ht="24.15" customHeight="1">
      <c r="A175" s="35"/>
      <c r="B175" s="36"/>
      <c r="C175" s="230" t="s">
        <v>308</v>
      </c>
      <c r="D175" s="230" t="s">
        <v>120</v>
      </c>
      <c r="E175" s="231" t="s">
        <v>309</v>
      </c>
      <c r="F175" s="232" t="s">
        <v>310</v>
      </c>
      <c r="G175" s="233" t="s">
        <v>140</v>
      </c>
      <c r="H175" s="234">
        <v>1</v>
      </c>
      <c r="I175" s="235"/>
      <c r="J175" s="236">
        <f>ROUND(I175*H175,2)</f>
        <v>0</v>
      </c>
      <c r="K175" s="237"/>
      <c r="L175" s="238"/>
      <c r="M175" s="239" t="s">
        <v>1</v>
      </c>
      <c r="N175" s="240" t="s">
        <v>38</v>
      </c>
      <c r="O175" s="88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8" t="s">
        <v>208</v>
      </c>
      <c r="AT175" s="228" t="s">
        <v>120</v>
      </c>
      <c r="AU175" s="228" t="s">
        <v>83</v>
      </c>
      <c r="AY175" s="14" t="s">
        <v>122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4" t="s">
        <v>81</v>
      </c>
      <c r="BK175" s="229">
        <f>ROUND(I175*H175,2)</f>
        <v>0</v>
      </c>
      <c r="BL175" s="14" t="s">
        <v>208</v>
      </c>
      <c r="BM175" s="228" t="s">
        <v>311</v>
      </c>
    </row>
    <row r="176" s="2" customFormat="1" ht="16.5" customHeight="1">
      <c r="A176" s="35"/>
      <c r="B176" s="36"/>
      <c r="C176" s="230" t="s">
        <v>312</v>
      </c>
      <c r="D176" s="230" t="s">
        <v>120</v>
      </c>
      <c r="E176" s="231" t="s">
        <v>313</v>
      </c>
      <c r="F176" s="232" t="s">
        <v>314</v>
      </c>
      <c r="G176" s="233" t="s">
        <v>140</v>
      </c>
      <c r="H176" s="234">
        <v>1</v>
      </c>
      <c r="I176" s="235"/>
      <c r="J176" s="236">
        <f>ROUND(I176*H176,2)</f>
        <v>0</v>
      </c>
      <c r="K176" s="237"/>
      <c r="L176" s="238"/>
      <c r="M176" s="239" t="s">
        <v>1</v>
      </c>
      <c r="N176" s="240" t="s">
        <v>38</v>
      </c>
      <c r="O176" s="88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208</v>
      </c>
      <c r="AT176" s="228" t="s">
        <v>120</v>
      </c>
      <c r="AU176" s="228" t="s">
        <v>83</v>
      </c>
      <c r="AY176" s="14" t="s">
        <v>122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4" t="s">
        <v>81</v>
      </c>
      <c r="BK176" s="229">
        <f>ROUND(I176*H176,2)</f>
        <v>0</v>
      </c>
      <c r="BL176" s="14" t="s">
        <v>208</v>
      </c>
      <c r="BM176" s="228" t="s">
        <v>315</v>
      </c>
    </row>
    <row r="177" s="2" customFormat="1" ht="16.5" customHeight="1">
      <c r="A177" s="35"/>
      <c r="B177" s="36"/>
      <c r="C177" s="216" t="s">
        <v>316</v>
      </c>
      <c r="D177" s="216" t="s">
        <v>126</v>
      </c>
      <c r="E177" s="217" t="s">
        <v>317</v>
      </c>
      <c r="F177" s="218" t="s">
        <v>318</v>
      </c>
      <c r="G177" s="219" t="s">
        <v>140</v>
      </c>
      <c r="H177" s="220">
        <v>1</v>
      </c>
      <c r="I177" s="221"/>
      <c r="J177" s="222">
        <f>ROUND(I177*H177,2)</f>
        <v>0</v>
      </c>
      <c r="K177" s="223"/>
      <c r="L177" s="41"/>
      <c r="M177" s="224" t="s">
        <v>1</v>
      </c>
      <c r="N177" s="225" t="s">
        <v>38</v>
      </c>
      <c r="O177" s="88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8" t="s">
        <v>208</v>
      </c>
      <c r="AT177" s="228" t="s">
        <v>126</v>
      </c>
      <c r="AU177" s="228" t="s">
        <v>83</v>
      </c>
      <c r="AY177" s="14" t="s">
        <v>122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4" t="s">
        <v>81</v>
      </c>
      <c r="BK177" s="229">
        <f>ROUND(I177*H177,2)</f>
        <v>0</v>
      </c>
      <c r="BL177" s="14" t="s">
        <v>208</v>
      </c>
      <c r="BM177" s="228" t="s">
        <v>319</v>
      </c>
    </row>
    <row r="178" s="12" customFormat="1" ht="25.92" customHeight="1">
      <c r="A178" s="12"/>
      <c r="B178" s="200"/>
      <c r="C178" s="201"/>
      <c r="D178" s="202" t="s">
        <v>72</v>
      </c>
      <c r="E178" s="203" t="s">
        <v>320</v>
      </c>
      <c r="F178" s="203" t="s">
        <v>321</v>
      </c>
      <c r="G178" s="201"/>
      <c r="H178" s="201"/>
      <c r="I178" s="204"/>
      <c r="J178" s="205">
        <f>BK178</f>
        <v>0</v>
      </c>
      <c r="K178" s="201"/>
      <c r="L178" s="206"/>
      <c r="M178" s="207"/>
      <c r="N178" s="208"/>
      <c r="O178" s="208"/>
      <c r="P178" s="209">
        <f>P179+P183</f>
        <v>0</v>
      </c>
      <c r="Q178" s="208"/>
      <c r="R178" s="209">
        <f>R179+R183</f>
        <v>0</v>
      </c>
      <c r="S178" s="208"/>
      <c r="T178" s="210">
        <f>T179+T183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1" t="s">
        <v>288</v>
      </c>
      <c r="AT178" s="212" t="s">
        <v>72</v>
      </c>
      <c r="AU178" s="212" t="s">
        <v>73</v>
      </c>
      <c r="AY178" s="211" t="s">
        <v>122</v>
      </c>
      <c r="BK178" s="213">
        <f>BK179+BK183</f>
        <v>0</v>
      </c>
    </row>
    <row r="179" s="12" customFormat="1" ht="22.8" customHeight="1">
      <c r="A179" s="12"/>
      <c r="B179" s="200"/>
      <c r="C179" s="201"/>
      <c r="D179" s="202" t="s">
        <v>72</v>
      </c>
      <c r="E179" s="214" t="s">
        <v>322</v>
      </c>
      <c r="F179" s="214" t="s">
        <v>323</v>
      </c>
      <c r="G179" s="201"/>
      <c r="H179" s="201"/>
      <c r="I179" s="204"/>
      <c r="J179" s="215">
        <f>BK179</f>
        <v>0</v>
      </c>
      <c r="K179" s="201"/>
      <c r="L179" s="206"/>
      <c r="M179" s="207"/>
      <c r="N179" s="208"/>
      <c r="O179" s="208"/>
      <c r="P179" s="209">
        <f>SUM(P180:P182)</f>
        <v>0</v>
      </c>
      <c r="Q179" s="208"/>
      <c r="R179" s="209">
        <f>SUM(R180:R182)</f>
        <v>0</v>
      </c>
      <c r="S179" s="208"/>
      <c r="T179" s="210">
        <f>SUM(T180:T182)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1" t="s">
        <v>288</v>
      </c>
      <c r="AT179" s="212" t="s">
        <v>72</v>
      </c>
      <c r="AU179" s="212" t="s">
        <v>81</v>
      </c>
      <c r="AY179" s="211" t="s">
        <v>122</v>
      </c>
      <c r="BK179" s="213">
        <f>SUM(BK180:BK182)</f>
        <v>0</v>
      </c>
    </row>
    <row r="180" s="2" customFormat="1" ht="16.5" customHeight="1">
      <c r="A180" s="35"/>
      <c r="B180" s="36"/>
      <c r="C180" s="216" t="s">
        <v>324</v>
      </c>
      <c r="D180" s="216" t="s">
        <v>126</v>
      </c>
      <c r="E180" s="217" t="s">
        <v>325</v>
      </c>
      <c r="F180" s="218" t="s">
        <v>326</v>
      </c>
      <c r="G180" s="219" t="s">
        <v>153</v>
      </c>
      <c r="H180" s="220">
        <v>2</v>
      </c>
      <c r="I180" s="221"/>
      <c r="J180" s="222">
        <f>ROUND(I180*H180,2)</f>
        <v>0</v>
      </c>
      <c r="K180" s="223"/>
      <c r="L180" s="41"/>
      <c r="M180" s="224" t="s">
        <v>1</v>
      </c>
      <c r="N180" s="225" t="s">
        <v>38</v>
      </c>
      <c r="O180" s="88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8" t="s">
        <v>203</v>
      </c>
      <c r="AT180" s="228" t="s">
        <v>126</v>
      </c>
      <c r="AU180" s="228" t="s">
        <v>83</v>
      </c>
      <c r="AY180" s="14" t="s">
        <v>122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4" t="s">
        <v>81</v>
      </c>
      <c r="BK180" s="229">
        <f>ROUND(I180*H180,2)</f>
        <v>0</v>
      </c>
      <c r="BL180" s="14" t="s">
        <v>203</v>
      </c>
      <c r="BM180" s="228" t="s">
        <v>327</v>
      </c>
    </row>
    <row r="181" s="2" customFormat="1" ht="16.5" customHeight="1">
      <c r="A181" s="35"/>
      <c r="B181" s="36"/>
      <c r="C181" s="216" t="s">
        <v>328</v>
      </c>
      <c r="D181" s="216" t="s">
        <v>126</v>
      </c>
      <c r="E181" s="217" t="s">
        <v>329</v>
      </c>
      <c r="F181" s="218" t="s">
        <v>330</v>
      </c>
      <c r="G181" s="219" t="s">
        <v>153</v>
      </c>
      <c r="H181" s="220">
        <v>1</v>
      </c>
      <c r="I181" s="221"/>
      <c r="J181" s="222">
        <f>ROUND(I181*H181,2)</f>
        <v>0</v>
      </c>
      <c r="K181" s="223"/>
      <c r="L181" s="41"/>
      <c r="M181" s="224" t="s">
        <v>1</v>
      </c>
      <c r="N181" s="225" t="s">
        <v>38</v>
      </c>
      <c r="O181" s="88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8" t="s">
        <v>203</v>
      </c>
      <c r="AT181" s="228" t="s">
        <v>126</v>
      </c>
      <c r="AU181" s="228" t="s">
        <v>83</v>
      </c>
      <c r="AY181" s="14" t="s">
        <v>122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4" t="s">
        <v>81</v>
      </c>
      <c r="BK181" s="229">
        <f>ROUND(I181*H181,2)</f>
        <v>0</v>
      </c>
      <c r="BL181" s="14" t="s">
        <v>203</v>
      </c>
      <c r="BM181" s="228" t="s">
        <v>331</v>
      </c>
    </row>
    <row r="182" s="2" customFormat="1" ht="16.5" customHeight="1">
      <c r="A182" s="35"/>
      <c r="B182" s="36"/>
      <c r="C182" s="216" t="s">
        <v>332</v>
      </c>
      <c r="D182" s="216" t="s">
        <v>126</v>
      </c>
      <c r="E182" s="217" t="s">
        <v>333</v>
      </c>
      <c r="F182" s="218" t="s">
        <v>334</v>
      </c>
      <c r="G182" s="219" t="s">
        <v>153</v>
      </c>
      <c r="H182" s="220">
        <v>1</v>
      </c>
      <c r="I182" s="221"/>
      <c r="J182" s="222">
        <f>ROUND(I182*H182,2)</f>
        <v>0</v>
      </c>
      <c r="K182" s="223"/>
      <c r="L182" s="41"/>
      <c r="M182" s="224" t="s">
        <v>1</v>
      </c>
      <c r="N182" s="225" t="s">
        <v>38</v>
      </c>
      <c r="O182" s="88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8" t="s">
        <v>203</v>
      </c>
      <c r="AT182" s="228" t="s">
        <v>126</v>
      </c>
      <c r="AU182" s="228" t="s">
        <v>83</v>
      </c>
      <c r="AY182" s="14" t="s">
        <v>122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4" t="s">
        <v>81</v>
      </c>
      <c r="BK182" s="229">
        <f>ROUND(I182*H182,2)</f>
        <v>0</v>
      </c>
      <c r="BL182" s="14" t="s">
        <v>203</v>
      </c>
      <c r="BM182" s="228" t="s">
        <v>335</v>
      </c>
    </row>
    <row r="183" s="12" customFormat="1" ht="22.8" customHeight="1">
      <c r="A183" s="12"/>
      <c r="B183" s="200"/>
      <c r="C183" s="201"/>
      <c r="D183" s="202" t="s">
        <v>72</v>
      </c>
      <c r="E183" s="214" t="s">
        <v>336</v>
      </c>
      <c r="F183" s="214" t="s">
        <v>337</v>
      </c>
      <c r="G183" s="201"/>
      <c r="H183" s="201"/>
      <c r="I183" s="204"/>
      <c r="J183" s="215">
        <f>BK183</f>
        <v>0</v>
      </c>
      <c r="K183" s="201"/>
      <c r="L183" s="206"/>
      <c r="M183" s="207"/>
      <c r="N183" s="208"/>
      <c r="O183" s="208"/>
      <c r="P183" s="209">
        <f>SUM(P184:P187)</f>
        <v>0</v>
      </c>
      <c r="Q183" s="208"/>
      <c r="R183" s="209">
        <f>SUM(R184:R187)</f>
        <v>0</v>
      </c>
      <c r="S183" s="208"/>
      <c r="T183" s="210">
        <f>SUM(T184:T187)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1" t="s">
        <v>288</v>
      </c>
      <c r="AT183" s="212" t="s">
        <v>72</v>
      </c>
      <c r="AU183" s="212" t="s">
        <v>81</v>
      </c>
      <c r="AY183" s="211" t="s">
        <v>122</v>
      </c>
      <c r="BK183" s="213">
        <f>SUM(BK184:BK187)</f>
        <v>0</v>
      </c>
    </row>
    <row r="184" s="2" customFormat="1" ht="16.5" customHeight="1">
      <c r="A184" s="35"/>
      <c r="B184" s="36"/>
      <c r="C184" s="216" t="s">
        <v>338</v>
      </c>
      <c r="D184" s="216" t="s">
        <v>126</v>
      </c>
      <c r="E184" s="217" t="s">
        <v>339</v>
      </c>
      <c r="F184" s="218" t="s">
        <v>340</v>
      </c>
      <c r="G184" s="219" t="s">
        <v>153</v>
      </c>
      <c r="H184" s="220">
        <v>1</v>
      </c>
      <c r="I184" s="221"/>
      <c r="J184" s="222">
        <f>ROUND(I184*H184,2)</f>
        <v>0</v>
      </c>
      <c r="K184" s="223"/>
      <c r="L184" s="41"/>
      <c r="M184" s="224" t="s">
        <v>1</v>
      </c>
      <c r="N184" s="225" t="s">
        <v>38</v>
      </c>
      <c r="O184" s="88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8" t="s">
        <v>203</v>
      </c>
      <c r="AT184" s="228" t="s">
        <v>126</v>
      </c>
      <c r="AU184" s="228" t="s">
        <v>83</v>
      </c>
      <c r="AY184" s="14" t="s">
        <v>122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4" t="s">
        <v>81</v>
      </c>
      <c r="BK184" s="229">
        <f>ROUND(I184*H184,2)</f>
        <v>0</v>
      </c>
      <c r="BL184" s="14" t="s">
        <v>203</v>
      </c>
      <c r="BM184" s="228" t="s">
        <v>341</v>
      </c>
    </row>
    <row r="185" s="2" customFormat="1" ht="16.5" customHeight="1">
      <c r="A185" s="35"/>
      <c r="B185" s="36"/>
      <c r="C185" s="216" t="s">
        <v>342</v>
      </c>
      <c r="D185" s="216" t="s">
        <v>126</v>
      </c>
      <c r="E185" s="217" t="s">
        <v>343</v>
      </c>
      <c r="F185" s="218" t="s">
        <v>344</v>
      </c>
      <c r="G185" s="219" t="s">
        <v>153</v>
      </c>
      <c r="H185" s="220">
        <v>1</v>
      </c>
      <c r="I185" s="221"/>
      <c r="J185" s="222">
        <f>ROUND(I185*H185,2)</f>
        <v>0</v>
      </c>
      <c r="K185" s="223"/>
      <c r="L185" s="41"/>
      <c r="M185" s="224" t="s">
        <v>1</v>
      </c>
      <c r="N185" s="225" t="s">
        <v>38</v>
      </c>
      <c r="O185" s="88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8" t="s">
        <v>203</v>
      </c>
      <c r="AT185" s="228" t="s">
        <v>126</v>
      </c>
      <c r="AU185" s="228" t="s">
        <v>83</v>
      </c>
      <c r="AY185" s="14" t="s">
        <v>122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4" t="s">
        <v>81</v>
      </c>
      <c r="BK185" s="229">
        <f>ROUND(I185*H185,2)</f>
        <v>0</v>
      </c>
      <c r="BL185" s="14" t="s">
        <v>203</v>
      </c>
      <c r="BM185" s="228" t="s">
        <v>345</v>
      </c>
    </row>
    <row r="186" s="2" customFormat="1" ht="16.5" customHeight="1">
      <c r="A186" s="35"/>
      <c r="B186" s="36"/>
      <c r="C186" s="216" t="s">
        <v>346</v>
      </c>
      <c r="D186" s="216" t="s">
        <v>126</v>
      </c>
      <c r="E186" s="217" t="s">
        <v>347</v>
      </c>
      <c r="F186" s="218" t="s">
        <v>348</v>
      </c>
      <c r="G186" s="219" t="s">
        <v>153</v>
      </c>
      <c r="H186" s="220">
        <v>1</v>
      </c>
      <c r="I186" s="221"/>
      <c r="J186" s="222">
        <f>ROUND(I186*H186,2)</f>
        <v>0</v>
      </c>
      <c r="K186" s="223"/>
      <c r="L186" s="41"/>
      <c r="M186" s="224" t="s">
        <v>1</v>
      </c>
      <c r="N186" s="225" t="s">
        <v>38</v>
      </c>
      <c r="O186" s="88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203</v>
      </c>
      <c r="AT186" s="228" t="s">
        <v>126</v>
      </c>
      <c r="AU186" s="228" t="s">
        <v>83</v>
      </c>
      <c r="AY186" s="14" t="s">
        <v>122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4" t="s">
        <v>81</v>
      </c>
      <c r="BK186" s="229">
        <f>ROUND(I186*H186,2)</f>
        <v>0</v>
      </c>
      <c r="BL186" s="14" t="s">
        <v>203</v>
      </c>
      <c r="BM186" s="228" t="s">
        <v>349</v>
      </c>
    </row>
    <row r="187" s="2" customFormat="1" ht="16.5" customHeight="1">
      <c r="A187" s="35"/>
      <c r="B187" s="36"/>
      <c r="C187" s="216" t="s">
        <v>350</v>
      </c>
      <c r="D187" s="216" t="s">
        <v>126</v>
      </c>
      <c r="E187" s="217" t="s">
        <v>351</v>
      </c>
      <c r="F187" s="218" t="s">
        <v>352</v>
      </c>
      <c r="G187" s="219" t="s">
        <v>153</v>
      </c>
      <c r="H187" s="220">
        <v>1</v>
      </c>
      <c r="I187" s="221"/>
      <c r="J187" s="222">
        <f>ROUND(I187*H187,2)</f>
        <v>0</v>
      </c>
      <c r="K187" s="223"/>
      <c r="L187" s="41"/>
      <c r="M187" s="241" t="s">
        <v>1</v>
      </c>
      <c r="N187" s="242" t="s">
        <v>38</v>
      </c>
      <c r="O187" s="243"/>
      <c r="P187" s="244">
        <f>O187*H187</f>
        <v>0</v>
      </c>
      <c r="Q187" s="244">
        <v>0</v>
      </c>
      <c r="R187" s="244">
        <f>Q187*H187</f>
        <v>0</v>
      </c>
      <c r="S187" s="244">
        <v>0</v>
      </c>
      <c r="T187" s="24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8" t="s">
        <v>203</v>
      </c>
      <c r="AT187" s="228" t="s">
        <v>126</v>
      </c>
      <c r="AU187" s="228" t="s">
        <v>83</v>
      </c>
      <c r="AY187" s="14" t="s">
        <v>122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4" t="s">
        <v>81</v>
      </c>
      <c r="BK187" s="229">
        <f>ROUND(I187*H187,2)</f>
        <v>0</v>
      </c>
      <c r="BL187" s="14" t="s">
        <v>203</v>
      </c>
      <c r="BM187" s="228" t="s">
        <v>353</v>
      </c>
    </row>
    <row r="188" s="2" customFormat="1" ht="6.96" customHeight="1">
      <c r="A188" s="35"/>
      <c r="B188" s="63"/>
      <c r="C188" s="64"/>
      <c r="D188" s="64"/>
      <c r="E188" s="64"/>
      <c r="F188" s="64"/>
      <c r="G188" s="64"/>
      <c r="H188" s="64"/>
      <c r="I188" s="64"/>
      <c r="J188" s="64"/>
      <c r="K188" s="64"/>
      <c r="L188" s="41"/>
      <c r="M188" s="35"/>
      <c r="O188" s="35"/>
      <c r="P188" s="35"/>
      <c r="Q188" s="35"/>
      <c r="R188" s="35"/>
      <c r="S188" s="35"/>
      <c r="T188" s="35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</row>
  </sheetData>
  <sheetProtection sheet="1" autoFilter="0" formatColumns="0" formatRows="0" objects="1" scenarios="1" spinCount="100000" saltValue="0M40+Rsya8hr7zAW6D7hdDkOR9CBjuCXbtC/QL488lRdWmqlMUDnVV2puj0mbn1848DaCie0UGpLKJB40WSpyQ==" hashValue="7UOdM4y7FV9RhQ1C286VrVmZwBC64soBaH2dj5VX/CY4+5F8w3YDzhN32x4y5Igrpc7iyOEFZn/d33iASO9AuA==" algorithmName="SHA-512" password="CC35"/>
  <autoFilter ref="C127:K187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kros</dc:creator>
  <cp:lastModifiedBy>kros</cp:lastModifiedBy>
  <dcterms:created xsi:type="dcterms:W3CDTF">2023-11-10T14:47:08Z</dcterms:created>
  <dcterms:modified xsi:type="dcterms:W3CDTF">2023-11-10T14:47:12Z</dcterms:modified>
</cp:coreProperties>
</file>